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265" tabRatio="750" firstSheet="1" activeTab="2"/>
  </bookViews>
  <sheets>
    <sheet name="Д.2_Ресурсне забезпечення (2)" sheetId="1" r:id="rId1"/>
    <sheet name="Д.1_Наявність та стан ГТС" sheetId="2" r:id="rId2"/>
    <sheet name="Д.2_Ресурсне забезпечення" sheetId="3" r:id="rId3"/>
    <sheet name="Д.3_Напрями та заходи" sheetId="4" r:id="rId4"/>
    <sheet name="Д.14_Результативні показники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Titles" localSheetId="1">'Д.1_Наявність та стан ГТС'!$A:$B,'Д.1_Наявність та стан ГТС'!$8:$13</definedName>
    <definedName name="_xlnm.Print_Titles" localSheetId="4">'Д.14_Результативні показники'!$A:$A,'Д.14_Результативні показники'!$8:$12</definedName>
    <definedName name="_xlnm.Print_Titles" localSheetId="2">'Д.2_Ресурсне забезпечення'!$A:$A,'Д.2_Ресурсне забезпечення'!$9:$12</definedName>
    <definedName name="_xlnm.Print_Titles" localSheetId="0">'Д.2_Ресурсне забезпечення (2)'!$A:$A,'Д.2_Ресурсне забезпечення (2)'!$9:$12</definedName>
    <definedName name="_xlnm.Print_Titles" localSheetId="3">'Д.3_Напрями та заходи'!$10:$13</definedName>
    <definedName name="_xlnm.Print_Area" localSheetId="1">'Д.1_Наявність та стан ГТС'!$A$1:$T$38</definedName>
    <definedName name="_xlnm.Print_Area" localSheetId="4">'Д.14_Результативні показники'!$A$1:$N$47</definedName>
    <definedName name="_xlnm.Print_Area" localSheetId="2">'Д.2_Ресурсне забезпечення'!$A$1:$K$22</definedName>
    <definedName name="_xlnm.Print_Area" localSheetId="0">'Д.2_Ресурсне забезпечення (2)'!$A$1:$K$22</definedName>
    <definedName name="_xlnm.Print_Area" localSheetId="3">'Д.3_Напрями та заходи'!$A$1:$Q$81</definedName>
  </definedNames>
  <calcPr fullCalcOnLoad="1"/>
</workbook>
</file>

<file path=xl/sharedStrings.xml><?xml version="1.0" encoding="utf-8"?>
<sst xmlns="http://schemas.openxmlformats.org/spreadsheetml/2006/main" count="444" uniqueCount="229">
  <si>
    <t>НАПРЯМИ ДІЯЛЬНОСТІ ТА ЗАХОДИ</t>
  </si>
  <si>
    <t>Регіональної цільової програми розвитку водного господарства Чернігівської області</t>
  </si>
  <si>
    <t>на період до 2021 року</t>
  </si>
  <si>
    <t>№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</si>
  <si>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</si>
  <si>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</si>
  <si>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</si>
  <si>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</si>
  <si>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</si>
  <si>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
тис.грн.</t>
  </si>
  <si>
    <t>Очікуваний результат</t>
  </si>
  <si>
    <t>Усього</t>
  </si>
  <si>
    <t>перший етап</t>
  </si>
  <si>
    <t>другий етап</t>
  </si>
  <si>
    <t>І</t>
  </si>
  <si>
    <t>Забезпечення розвитку меліорації земель і поліпшення екологічного стану зрошуваних та осушених угідь, управління водними ресурсами</t>
  </si>
  <si>
    <t>Утримання водогосподарсько-меліоративного комплексу</t>
  </si>
  <si>
    <t>1.1)Забезпечення експлуатації міжгосподарських державних меліоративних систем</t>
  </si>
  <si>
    <t>2013-2021</t>
  </si>
  <si>
    <t>Деснянське БУВР</t>
  </si>
  <si>
    <t>державний бюджет</t>
  </si>
  <si>
    <t>забезпечення гарантованого отримання врожаїв сільськогосподарських культур на 269,0 тис.га меліорованих сільгоспугідь</t>
  </si>
  <si>
    <t xml:space="preserve">1.2)Забезпечення експлуатації внутрішньогосподарських  недержавних меліоративних систем, виконання заходів районних цільових програм відновлення та догляду за внутрішньогосподарською меліоративною мережею, яка перебуває у комунальній власності
</t>
  </si>
  <si>
    <t>Облдерж-
адмінстрація</t>
  </si>
  <si>
    <t>обласний бюджет</t>
  </si>
  <si>
    <t>Райдерж-
адміністрації, міськвиконкоми</t>
  </si>
  <si>
    <t>районний, міський (міст обласного підпорядкування) бюджети</t>
  </si>
  <si>
    <t>виконкоми, сіл, селищ, міст райононго підпорядкування</t>
  </si>
  <si>
    <t>Бюджети сіл, селищ, міст районного підпорядкування</t>
  </si>
  <si>
    <t>власники меліоративних систем та землекористувачі меліоровних земель</t>
  </si>
  <si>
    <t>кошти небюджетних джерел</t>
  </si>
  <si>
    <t>Забезпечення сталого функціонування та екологічної безпеки  меліоративних систем </t>
  </si>
  <si>
    <t>Реконструкція інженерної інфраструктури осушувальних систем</t>
  </si>
  <si>
    <t>Реконструкція інженерної інфраструктури осушувальних систем на площі 28,6 тис.га</t>
  </si>
  <si>
    <t xml:space="preserve">Забезпечення управління водними ресурсами і проведення моніторингу вод </t>
  </si>
  <si>
    <t>Проведення моніторингу стану водних ресурсів</t>
  </si>
  <si>
    <t>Проведення 
66,5 тис.од. вимірювань показників якості води</t>
  </si>
  <si>
    <t>у тому числі:</t>
  </si>
  <si>
    <t>ІІ</t>
  </si>
  <si>
    <t>Захист сільських населених пунктів і сільськогосподарських угідь від шкідливої дії вод</t>
  </si>
  <si>
    <t>Будівництво, реконструкція та капітальний ремонт гідротехнічних споруд, захисних протипаводкових дамб, берегоукріплювальних споруд, розчищення та регулювання русел річок і водойм, відновлення і підтримання сприятливого гідрологічного режиму та санітарного стану річок і водойм</t>
  </si>
  <si>
    <t>1.1) Будівництво, реконструкція та капітальний ремонт гідротехнічних споруд</t>
  </si>
  <si>
    <t xml:space="preserve">1.2) будівництво та реконструкція берегоукріплювальних споруд </t>
  </si>
  <si>
    <t>Збудовано та реконструйовано 2,360 кілометрів берегоукріплювальних споруд</t>
  </si>
  <si>
    <t>1.3) будівництво, реконструкція та капітальний ремонт захисних протипаводкових дамб</t>
  </si>
  <si>
    <t>Збудовано, реконструйовано та відремонтовано 2,420 кілометрів захисних споруд</t>
  </si>
  <si>
    <t>Розчищено та врегульовано 27,150 кілометрів русел річок і водойм</t>
  </si>
  <si>
    <t>Зменшення інтенсивності поверхневого стоку</t>
  </si>
  <si>
    <t>2.1) будівництво контурно-меліоративних систем на водозборах, систем відведення води з урбанізованих сільських  територій</t>
  </si>
  <si>
    <t>Збудовані контурно-меліоративні системи  на урбанізованих сільських територіях на площі 135 гектарів</t>
  </si>
  <si>
    <t>2.2) заліснення прибережних захисних смуг, здійснення агротехнічних, агролісо- меліоративних, протиерозійних заходів</t>
  </si>
  <si>
    <t>Удосконалення організаційної структури водогосподарського комплексу для забезпечення захисту від шкідливої дії вод</t>
  </si>
  <si>
    <t>3.1) проведення науково-дослідних робіт</t>
  </si>
  <si>
    <t>3.2) проведення проектно-вишукувальних робіт на об’єктах захисту від шкідливої дії вод та прибережних захисних смугах вздовж річок і водойм</t>
  </si>
  <si>
    <t xml:space="preserve">Виконаня проектно-вишукувальних робіт  на 20 об'єктах   </t>
  </si>
  <si>
    <t xml:space="preserve">3.3) створення та реконструкція виробничих баз для експлуатації протиповеневих споруд </t>
  </si>
  <si>
    <t xml:space="preserve">Реконструкція 6 виробничих баз </t>
  </si>
  <si>
    <t xml:space="preserve">3.4) придбання технічних засобів для служби експлуатації протиповеневих споруд </t>
  </si>
  <si>
    <t xml:space="preserve">Придбання 6 технічних засобів </t>
  </si>
  <si>
    <t xml:space="preserve">3.5) Проведення реконструкції споруд і введення в експлуатацію засобів для проведення гідрометеорологічних спостережень і прогнозування водного режиму на річках і водоймах </t>
  </si>
  <si>
    <t>ІІІ</t>
  </si>
  <si>
    <t>Екологічне оздоровлення басейну р. Дніпра та поліпшення якості питної води</t>
  </si>
  <si>
    <t>Упорядкування споруд водовідведення на об’єктах житлово-комунального господарства, господарських об’єктах, урбанізованих територіях</t>
  </si>
  <si>
    <t>суб’єкти господарювання</t>
  </si>
  <si>
    <t xml:space="preserve">Забезпечення екологічно безпечного функціонування дніпровських водосховищ </t>
  </si>
  <si>
    <t>Відтворення рибних та інших водних біоресурсів</t>
  </si>
  <si>
    <t>Відродження та підтримання сприятливого гідрологічного стану річок та водойм</t>
  </si>
  <si>
    <t>бюджети сіл, селищ, міст районного підпорядкування</t>
  </si>
  <si>
    <t>Разом за напрямом І</t>
  </si>
  <si>
    <t xml:space="preserve">Чернігівський обласний центр з гідрометеорології </t>
  </si>
  <si>
    <t>Реконструкція споруд і введених в експлуатацію  засобів для проведення гідрометеорологічних спостережень в обсязі 12 од.</t>
  </si>
  <si>
    <t xml:space="preserve">Виконання 4 науково-дослідних робіт </t>
  </si>
  <si>
    <t>Разом за напрямом ІІ</t>
  </si>
  <si>
    <t xml:space="preserve">Головне управління житлово-комунального господарства облдержадміністрації </t>
  </si>
  <si>
    <t>Державне управління охорони навколишнього природного середовища</t>
  </si>
  <si>
    <t>Обласний фонд ОНПС</t>
  </si>
  <si>
    <t>субєкти господарювання</t>
  </si>
  <si>
    <t>1.1) будівництво та реконструкція систем водовідведення в населених пунктах</t>
  </si>
  <si>
    <t xml:space="preserve">1.2) будівництво та реконструкція каналізаційних мереж водовідведення </t>
  </si>
  <si>
    <t>1.3) будівництво та реконструкція очисних споруд водовідведення на господарських об’єктах</t>
  </si>
  <si>
    <t>1.4) будівництво та реконструкція споруд і мереж зливової каналізації</t>
  </si>
  <si>
    <t>Управління охорони, використання і відтворення водних біоресурсів та регулювання рибальства в Чернігівській області</t>
  </si>
  <si>
    <t>Вселення дворічок рослиноїдних та аборигенних риб  сумарною кількістю 
1 800 тис.шт.</t>
  </si>
  <si>
    <t>Будівництво та реконструкція мереж зливової каналізації загальною протяжністю 
10,655 км</t>
  </si>
  <si>
    <t>Будівництво  та  реконструкція очисних споруд водовідведення сумарною потужністю 
3,9 тис.м.куб/добу</t>
  </si>
  <si>
    <t>Будівництво та реконструкція каналізаційних мереж водовідведення загальною протяжністю 
24,95 км</t>
  </si>
  <si>
    <t>2013-2016</t>
  </si>
  <si>
    <t>2013-2020</t>
  </si>
  <si>
    <t>будівництво та реконструкція споруд оборотного водопостачання на об’єктах  господарювання</t>
  </si>
  <si>
    <t>Створення замкнутих (безстічних) систем виробничого водопостачання, впровадження мало- і безводних технологій, забезпечення повторного використання стічних вод</t>
  </si>
  <si>
    <t xml:space="preserve">Будівництво та реконструкція споруд оборотного водопостачання на об’єктах  господарювання сумарною потужністю споруд оборотного водопостачання  0,7 тис.куб.м/добу. </t>
  </si>
  <si>
    <t>Виконання заходів районних цільових програм відродження малих річок</t>
  </si>
  <si>
    <t xml:space="preserve">Упорядковано та розчищено річок і водойм  на загальній протяжності - 
39,505 км. </t>
  </si>
  <si>
    <t>Удосконалення організаційної структури  водогосподарського комплексу для забезпечення екологічного оздоровлення басейну р. Дніпра</t>
  </si>
  <si>
    <t>розроблення планів заходів з відновлення водних об’єктів</t>
  </si>
  <si>
    <t>Розроблення планів заходів з відновлення водних об'єктів розташованих на території 3-х адміністративно-територіальних одиниць</t>
  </si>
  <si>
    <t>Разом за напрямом ІІІ</t>
  </si>
  <si>
    <t>Разом за Програмою</t>
  </si>
  <si>
    <t>1.4) розчищення та регулювання русел річок і водойм, відновлення і підтримання сприятливого гідрологічного режиму та санітарного стану річок і водойм</t>
  </si>
  <si>
    <t>до Регіональної цільової програми розвитку водного господарства 
Чернігівської області  на період до 2021 року</t>
  </si>
  <si>
    <t>РЕСУРСНЕ ЗАБЕЗПЕЧЕННЯ</t>
  </si>
  <si>
    <t>Обсяг коштів, які пропонується залучити на виконання програми</t>
  </si>
  <si>
    <t>А</t>
  </si>
  <si>
    <t>Додаток 2</t>
  </si>
  <si>
    <t>Додаток 3</t>
  </si>
  <si>
    <t>Етапи виконання програми</t>
  </si>
  <si>
    <t>Усього витрат на виконання Програми</t>
  </si>
  <si>
    <t>Обсяг ресурсів, всього</t>
  </si>
  <si>
    <t>Державний бюджет</t>
  </si>
  <si>
    <t>Обласний бюджет</t>
  </si>
  <si>
    <t>Районний, міський (міст обласного підпорядкування) бюджети</t>
  </si>
  <si>
    <t>Кошти небюджетних джерел</t>
  </si>
  <si>
    <t>Обласний фонд охорони навколишнього природного середовища</t>
  </si>
  <si>
    <t>РЕЗУЛЬТАТИВНІ ПОКАЗНИКИ</t>
  </si>
  <si>
    <t>№ п/п</t>
  </si>
  <si>
    <t>Найменування результативних показників</t>
  </si>
  <si>
    <t>Одиниця виміру</t>
  </si>
  <si>
    <t>Значення показника</t>
  </si>
  <si>
    <t>у тому числі за роками</t>
  </si>
  <si>
    <t>І. Показники витрат</t>
  </si>
  <si>
    <t>тис.грн.</t>
  </si>
  <si>
    <t>ІІ. Показники продукту</t>
  </si>
  <si>
    <t>Найменування завдання</t>
  </si>
  <si>
    <t>Б</t>
  </si>
  <si>
    <t>В</t>
  </si>
  <si>
    <t>Г</t>
  </si>
  <si>
    <t>Д</t>
  </si>
  <si>
    <t>І.1</t>
  </si>
  <si>
    <t>І.2</t>
  </si>
  <si>
    <t>І.3</t>
  </si>
  <si>
    <t>Обсяг коштів, залучених на виконання програми, всього, 
у тому числі:</t>
  </si>
  <si>
    <t>площа земель, на якій забезпечено гарантоване отримання врожаїв сільськогосподарських культур</t>
  </si>
  <si>
    <t>тис.
гектарів</t>
  </si>
  <si>
    <t xml:space="preserve">Забезпечення сталого функціонування та екологічної безпеки меліоративних систем </t>
  </si>
  <si>
    <t>площа земель, на якій проведена реконструкція інженерної інфраструктури осушувальних систем</t>
  </si>
  <si>
    <t>тис. гектарів</t>
  </si>
  <si>
    <t>Управління водними ресурсами і проведення моніторингу вод</t>
  </si>
  <si>
    <t>кількість проведених вимірювань показників якості води</t>
  </si>
  <si>
    <t>тис. одиниць</t>
  </si>
  <si>
    <t>ІІ.1</t>
  </si>
  <si>
    <t>кількість збудованих, реконструйованих та відремонтованих гідротехнічних споруд</t>
  </si>
  <si>
    <t>одиниць</t>
  </si>
  <si>
    <t>протяжність збудованих та реконструйованих берегоукріплюваль-них споруд</t>
  </si>
  <si>
    <t>кілометрів</t>
  </si>
  <si>
    <t>протяжність збудованих, реконструйованих та відремонтованих захисних протипаводкових дамб</t>
  </si>
  <si>
    <t>протяжність розчищених та врегульованих русел річок і водойм</t>
  </si>
  <si>
    <t xml:space="preserve">Будівництво, реконструкція та капітальний ремонт гідротехнічних споруд, 
захисних протипаводкових дамб, 
берегоукріплювальних споруд, </t>
  </si>
  <si>
    <t>розчищення та регулювання русел річок і водойм, 
відновлення і підтримання сприятливого гідрологічного режиму та санітарного стану річок і водойм</t>
  </si>
  <si>
    <t>ІІ.2</t>
  </si>
  <si>
    <t>площа урбанізованих сільських територій, на якій збудовані контурно-меліоративні системи</t>
  </si>
  <si>
    <t>гектарів</t>
  </si>
  <si>
    <t>площа земель, на якій заліснені прибережні захисні смуги, здійснені агротехнічні, агролісомеліоративні, протиерозійні заходи</t>
  </si>
  <si>
    <t>ІІ.3</t>
  </si>
  <si>
    <t xml:space="preserve">кількість проведених науково-дослідних робіт </t>
  </si>
  <si>
    <t xml:space="preserve">кількість проведених  проектно-вишукувальних робіт </t>
  </si>
  <si>
    <t>кількість створених та реконструйованих виробничих баз</t>
  </si>
  <si>
    <t>кількість придбаних технічних засобів</t>
  </si>
  <si>
    <t>ІІІ.1</t>
  </si>
  <si>
    <t>потужність очисних споруд водовідведення</t>
  </si>
  <si>
    <t>тис м3/добу</t>
  </si>
  <si>
    <t xml:space="preserve">протяжність збудованих та реконструйованих каналізаційних мереж водовідведення </t>
  </si>
  <si>
    <t xml:space="preserve">потужність очисних споруд водовідведення на господарських об'єктах </t>
  </si>
  <si>
    <t>протяжність збудованих та реконструйованих мереж зливової каналізації</t>
  </si>
  <si>
    <t>ІІІ.2</t>
  </si>
  <si>
    <t>кількість вселених дворічок рослиноїдних та аборигенних риб</t>
  </si>
  <si>
    <t>тис. штук</t>
  </si>
  <si>
    <t>ІІІ.3</t>
  </si>
  <si>
    <t>потужність споруд оборотного водопостачання об’єктів господарювання</t>
  </si>
  <si>
    <t>ІІІ.4</t>
  </si>
  <si>
    <t>протяжність упорядкованих та розчищених річок і водойм</t>
  </si>
  <si>
    <t>ІІІ.5</t>
  </si>
  <si>
    <t>кількість розроблених планів заходів з відновлення водних об’єктів</t>
  </si>
  <si>
    <t>з виконання Регіональної цільової програми розвитку водного господарства Чернігівської області</t>
  </si>
  <si>
    <t xml:space="preserve"> Залісненя прибережних захисних смуг, здійсненя агротехнічних, агролісомеліоративних, протиерозійних заходів на площі 50 гектарів</t>
  </si>
  <si>
    <t>районний (міський) бюджет</t>
  </si>
  <si>
    <t>Додаток 1</t>
  </si>
  <si>
    <t>до Регіональної цільової програми розвитку водного господарства</t>
  </si>
  <si>
    <t>НАЯВНІСТЬ ТА ТЕХНІЧНИЙ СТАН</t>
  </si>
  <si>
    <t>інженерної інфраструктури внутрішньогосподарських осушувальних меліоративних систем</t>
  </si>
  <si>
    <t>Найменування адміністративно-територіальної одиниці</t>
  </si>
  <si>
    <t>Площа осушених земель</t>
  </si>
  <si>
    <t>з них</t>
  </si>
  <si>
    <t>Відкрита осушувальна мережа 
(канали)</t>
  </si>
  <si>
    <t>Гідротехнічні споруди 
на відкритій осушувальній мережі</t>
  </si>
  <si>
    <t>Гідротехнічні споруди 
на закритій осушувальній мережі</t>
  </si>
  <si>
    <t>осушених торфових земель</t>
  </si>
  <si>
    <t>Протяжність, всього</t>
  </si>
  <si>
    <t>Кількість,
всього</t>
  </si>
  <si>
    <t>у тому числі за видами споруд</t>
  </si>
  <si>
    <t xml:space="preserve">водорегулюючі споруди
(шлюзи-регулятори),
всього
</t>
  </si>
  <si>
    <t xml:space="preserve">водопропускні споруди
(трубчаті переїзди),
всього
</t>
  </si>
  <si>
    <t>автодорожні мости,
всього</t>
  </si>
  <si>
    <t>колодязі</t>
  </si>
  <si>
    <t>гирлові споруди</t>
  </si>
  <si>
    <t>у незадовільному технічному стані</t>
  </si>
  <si>
    <t>га</t>
  </si>
  <si>
    <t>км</t>
  </si>
  <si>
    <t>од.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</si>
  <si>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</si>
  <si>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</si>
  <si>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</si>
  <si>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</si>
  <si>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</si>
  <si>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</si>
  <si>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</si>
  <si>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</si>
  <si>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</si>
  <si>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</si>
  <si>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</si>
  <si>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Новгород-Сіверський</t>
  </si>
  <si>
    <t>Ніжинський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</si>
  <si>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</si>
  <si>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</si>
  <si>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</si>
  <si>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</si>
  <si>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</si>
  <si>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</si>
  <si>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</si>
  <si>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</si>
  <si>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</si>
  <si>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Разом</t>
  </si>
  <si>
    <t>Будівництво  та  реконструкція очисних споруд водовідведення сумарною потужністю 110,15 тис.м.куб/добу</t>
  </si>
  <si>
    <t>Збудовано, реконструйовано та відремонтовано 2 гідротехнічні споруди</t>
  </si>
  <si>
    <t>Начальник Деснянського  басейнового управління водних ресурсів</t>
  </si>
  <si>
    <t>С.І.Нагалюк</t>
  </si>
  <si>
    <t>Начальник Деснянського басейнового управління водних ресурсів</t>
  </si>
  <si>
    <t>Чернігівської області на період до 2021 року</t>
  </si>
  <si>
    <t>до Регіональної цільової програми розвитку водного господарства 
Чернігівської області на період до 2021 року</t>
  </si>
  <si>
    <t>Додаток 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</si>
</sst>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_-* #,##0.0_р_._-;\-* #,##0.0_р_._-;_-* &quot;-&quot;??_р_._-;_-@_-"/>
    <numFmt numFmtId="168" formatCode="_-* #,##0_р_._-;\-* #,##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0_р_._-;\-* #,##0.000_р_._-;_-* &quot;-&quot;??_р_._-;_-@_-"/>
    <numFmt numFmtId="174" formatCode="[$-FC19]d\ mmmm\ yyyy\ &quot;г.&quot;"/>
    <numFmt numFmtId="175" formatCode="#,##0.000"/>
    <numFmt numFmtId="176" formatCode="#,##0.0000"/>
    <numFmt numFmtId="177" formatCode="#,##0.00000"/>
    <numFmt numFmtId="178" formatCode="_-* #,##0.0000_р_._-;\-* #,##0.00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.5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9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right" vertical="center" wrapText="1"/>
    </xf>
    <xf numFmtId="0" fontId="56" fillId="0" borderId="22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164" fontId="56" fillId="0" borderId="23" xfId="0" applyNumberFormat="1" applyFont="1" applyBorder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164" fontId="56" fillId="0" borderId="22" xfId="0" applyNumberFormat="1" applyFont="1" applyBorder="1" applyAlignment="1">
      <alignment horizontal="righ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 wrapText="1"/>
    </xf>
    <xf numFmtId="164" fontId="56" fillId="0" borderId="24" xfId="0" applyNumberFormat="1" applyFont="1" applyBorder="1" applyAlignment="1">
      <alignment horizontal="right" vertical="center" wrapText="1"/>
    </xf>
    <xf numFmtId="0" fontId="56" fillId="0" borderId="25" xfId="0" applyFont="1" applyBorder="1" applyAlignment="1">
      <alignment horizontal="center" vertical="center" wrapText="1"/>
    </xf>
    <xf numFmtId="164" fontId="56" fillId="0" borderId="26" xfId="0" applyNumberFormat="1" applyFont="1" applyBorder="1" applyAlignment="1">
      <alignment horizontal="right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164" fontId="56" fillId="0" borderId="29" xfId="0" applyNumberFormat="1" applyFont="1" applyBorder="1" applyAlignment="1">
      <alignment horizontal="right" vertical="center" wrapText="1"/>
    </xf>
    <xf numFmtId="164" fontId="56" fillId="0" borderId="30" xfId="0" applyNumberFormat="1" applyFont="1" applyBorder="1" applyAlignment="1">
      <alignment horizontal="right" vertical="center" wrapText="1"/>
    </xf>
    <xf numFmtId="164" fontId="56" fillId="0" borderId="31" xfId="0" applyNumberFormat="1" applyFont="1" applyBorder="1" applyAlignment="1">
      <alignment horizontal="right" vertical="center" wrapText="1"/>
    </xf>
    <xf numFmtId="164" fontId="58" fillId="0" borderId="32" xfId="0" applyNumberFormat="1" applyFont="1" applyBorder="1" applyAlignment="1">
      <alignment horizontal="center" vertical="center" wrapText="1"/>
    </xf>
    <xf numFmtId="164" fontId="58" fillId="0" borderId="33" xfId="0" applyNumberFormat="1" applyFont="1" applyBorder="1" applyAlignment="1">
      <alignment horizontal="center" vertical="center" wrapText="1"/>
    </xf>
    <xf numFmtId="164" fontId="58" fillId="0" borderId="34" xfId="0" applyNumberFormat="1" applyFont="1" applyBorder="1" applyAlignment="1">
      <alignment horizontal="center" vertical="center" wrapText="1"/>
    </xf>
    <xf numFmtId="164" fontId="56" fillId="0" borderId="27" xfId="0" applyNumberFormat="1" applyFont="1" applyBorder="1" applyAlignment="1">
      <alignment horizontal="right" vertical="center" wrapText="1"/>
    </xf>
    <xf numFmtId="164" fontId="56" fillId="0" borderId="23" xfId="0" applyNumberFormat="1" applyFont="1" applyBorder="1" applyAlignment="1">
      <alignment horizontal="right" vertical="center" wrapText="1"/>
    </xf>
    <xf numFmtId="164" fontId="56" fillId="0" borderId="35" xfId="0" applyNumberFormat="1" applyFont="1" applyBorder="1" applyAlignment="1">
      <alignment horizontal="right" vertical="center" wrapText="1"/>
    </xf>
    <xf numFmtId="164" fontId="56" fillId="0" borderId="36" xfId="0" applyNumberFormat="1" applyFont="1" applyBorder="1" applyAlignment="1">
      <alignment horizontal="right" vertical="center" wrapText="1"/>
    </xf>
    <xf numFmtId="164" fontId="56" fillId="0" borderId="37" xfId="0" applyNumberFormat="1" applyFont="1" applyBorder="1" applyAlignment="1">
      <alignment horizontal="right" vertical="center" wrapText="1"/>
    </xf>
    <xf numFmtId="164" fontId="56" fillId="0" borderId="38" xfId="0" applyNumberFormat="1" applyFont="1" applyBorder="1" applyAlignment="1">
      <alignment horizontal="right" vertical="center" wrapText="1"/>
    </xf>
    <xf numFmtId="164" fontId="56" fillId="0" borderId="39" xfId="0" applyNumberFormat="1" applyFont="1" applyBorder="1" applyAlignment="1">
      <alignment horizontal="right" vertical="center" wrapText="1"/>
    </xf>
    <xf numFmtId="164" fontId="56" fillId="0" borderId="40" xfId="0" applyNumberFormat="1" applyFont="1" applyBorder="1" applyAlignment="1">
      <alignment horizontal="right" vertical="center" wrapText="1"/>
    </xf>
    <xf numFmtId="164" fontId="56" fillId="0" borderId="41" xfId="0" applyNumberFormat="1" applyFont="1" applyBorder="1" applyAlignment="1">
      <alignment horizontal="right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164" fontId="58" fillId="0" borderId="44" xfId="0" applyNumberFormat="1" applyFont="1" applyBorder="1" applyAlignment="1">
      <alignment horizontal="center" vertical="center" wrapText="1"/>
    </xf>
    <xf numFmtId="164" fontId="56" fillId="0" borderId="45" xfId="0" applyNumberFormat="1" applyFont="1" applyBorder="1" applyAlignment="1">
      <alignment horizontal="right" vertical="center" wrapText="1"/>
    </xf>
    <xf numFmtId="164" fontId="56" fillId="0" borderId="42" xfId="0" applyNumberFormat="1" applyFont="1" applyBorder="1" applyAlignment="1">
      <alignment horizontal="right" vertical="center" wrapText="1"/>
    </xf>
    <xf numFmtId="164" fontId="56" fillId="0" borderId="43" xfId="0" applyNumberFormat="1" applyFont="1" applyBorder="1" applyAlignment="1">
      <alignment horizontal="right" vertical="center" wrapText="1"/>
    </xf>
    <xf numFmtId="164" fontId="56" fillId="0" borderId="46" xfId="0" applyNumberFormat="1" applyFont="1" applyBorder="1" applyAlignment="1">
      <alignment horizontal="right" vertical="center" wrapText="1"/>
    </xf>
    <xf numFmtId="164" fontId="56" fillId="0" borderId="47" xfId="0" applyNumberFormat="1" applyFont="1" applyBorder="1" applyAlignment="1">
      <alignment horizontal="right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64" fontId="58" fillId="0" borderId="18" xfId="0" applyNumberFormat="1" applyFont="1" applyBorder="1" applyAlignment="1">
      <alignment horizontal="center" vertical="center" wrapText="1"/>
    </xf>
    <xf numFmtId="164" fontId="56" fillId="0" borderId="20" xfId="0" applyNumberFormat="1" applyFont="1" applyBorder="1" applyAlignment="1">
      <alignment horizontal="right" vertical="center" wrapText="1"/>
    </xf>
    <xf numFmtId="164" fontId="56" fillId="0" borderId="16" xfId="0" applyNumberFormat="1" applyFont="1" applyBorder="1" applyAlignment="1">
      <alignment horizontal="right" vertical="center" wrapText="1"/>
    </xf>
    <xf numFmtId="164" fontId="56" fillId="0" borderId="17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right" vertical="center" wrapText="1"/>
    </xf>
    <xf numFmtId="164" fontId="56" fillId="0" borderId="19" xfId="0" applyNumberFormat="1" applyFont="1" applyBorder="1" applyAlignment="1">
      <alignment horizontal="righ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48" xfId="0" applyFont="1" applyBorder="1" applyAlignment="1">
      <alignment horizontal="center" vertical="center" wrapText="1"/>
    </xf>
    <xf numFmtId="164" fontId="56" fillId="0" borderId="49" xfId="0" applyNumberFormat="1" applyFont="1" applyBorder="1" applyAlignment="1">
      <alignment horizontal="right" vertical="center" wrapText="1"/>
    </xf>
    <xf numFmtId="164" fontId="56" fillId="0" borderId="48" xfId="0" applyNumberFormat="1" applyFont="1" applyBorder="1" applyAlignment="1">
      <alignment horizontal="right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164" fontId="58" fillId="0" borderId="50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64" fontId="58" fillId="0" borderId="20" xfId="0" applyNumberFormat="1" applyFont="1" applyBorder="1" applyAlignment="1">
      <alignment horizontal="right" vertical="center" wrapText="1"/>
    </xf>
    <xf numFmtId="164" fontId="58" fillId="0" borderId="16" xfId="0" applyNumberFormat="1" applyFont="1" applyBorder="1" applyAlignment="1">
      <alignment horizontal="right" vertical="center" wrapText="1"/>
    </xf>
    <xf numFmtId="164" fontId="58" fillId="0" borderId="19" xfId="0" applyNumberFormat="1" applyFont="1" applyBorder="1" applyAlignment="1">
      <alignment horizontal="right" vertical="center" wrapText="1"/>
    </xf>
    <xf numFmtId="164" fontId="58" fillId="0" borderId="17" xfId="0" applyNumberFormat="1" applyFont="1" applyBorder="1" applyAlignment="1">
      <alignment horizontal="right" vertical="center" wrapText="1"/>
    </xf>
    <xf numFmtId="164" fontId="58" fillId="0" borderId="15" xfId="0" applyNumberFormat="1" applyFont="1" applyBorder="1" applyAlignment="1">
      <alignment horizontal="right" vertical="center" wrapText="1"/>
    </xf>
    <xf numFmtId="164" fontId="56" fillId="0" borderId="51" xfId="0" applyNumberFormat="1" applyFont="1" applyBorder="1" applyAlignment="1">
      <alignment horizontal="right" vertical="center" wrapText="1"/>
    </xf>
    <xf numFmtId="164" fontId="56" fillId="0" borderId="52" xfId="0" applyNumberFormat="1" applyFont="1" applyBorder="1" applyAlignment="1">
      <alignment horizontal="right" vertical="center" wrapText="1"/>
    </xf>
    <xf numFmtId="0" fontId="54" fillId="33" borderId="53" xfId="0" applyFont="1" applyFill="1" applyBorder="1" applyAlignment="1">
      <alignment horizontal="center" vertical="center" wrapText="1"/>
    </xf>
    <xf numFmtId="0" fontId="54" fillId="33" borderId="54" xfId="0" applyFont="1" applyFill="1" applyBorder="1" applyAlignment="1">
      <alignment vertical="center"/>
    </xf>
    <xf numFmtId="0" fontId="54" fillId="33" borderId="55" xfId="0" applyFont="1" applyFill="1" applyBorder="1" applyAlignment="1">
      <alignment vertical="center"/>
    </xf>
    <xf numFmtId="0" fontId="54" fillId="33" borderId="17" xfId="0" applyFont="1" applyFill="1" applyBorder="1" applyAlignment="1">
      <alignment vertical="center"/>
    </xf>
    <xf numFmtId="0" fontId="54" fillId="33" borderId="56" xfId="0" applyFont="1" applyFill="1" applyBorder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 wrapText="1"/>
    </xf>
    <xf numFmtId="0" fontId="56" fillId="0" borderId="39" xfId="0" applyFont="1" applyBorder="1" applyAlignment="1">
      <alignment horizontal="left" vertical="center" wrapText="1"/>
    </xf>
    <xf numFmtId="0" fontId="56" fillId="0" borderId="39" xfId="0" applyFont="1" applyBorder="1" applyAlignment="1">
      <alignment vertical="center" wrapText="1"/>
    </xf>
    <xf numFmtId="164" fontId="56" fillId="0" borderId="26" xfId="0" applyNumberFormat="1" applyFont="1" applyBorder="1" applyAlignment="1">
      <alignment vertical="center" wrapText="1"/>
    </xf>
    <xf numFmtId="164" fontId="56" fillId="0" borderId="30" xfId="0" applyNumberFormat="1" applyFont="1" applyBorder="1" applyAlignment="1">
      <alignment vertical="center" wrapText="1"/>
    </xf>
    <xf numFmtId="164" fontId="56" fillId="0" borderId="31" xfId="0" applyNumberFormat="1" applyFont="1" applyBorder="1" applyAlignment="1">
      <alignment vertical="center" wrapText="1"/>
    </xf>
    <xf numFmtId="164" fontId="56" fillId="0" borderId="36" xfId="0" applyNumberFormat="1" applyFont="1" applyBorder="1" applyAlignment="1">
      <alignment vertical="center" wrapText="1"/>
    </xf>
    <xf numFmtId="164" fontId="56" fillId="0" borderId="24" xfId="0" applyNumberFormat="1" applyFont="1" applyBorder="1" applyAlignment="1">
      <alignment vertical="center" wrapText="1"/>
    </xf>
    <xf numFmtId="164" fontId="56" fillId="0" borderId="37" xfId="0" applyNumberFormat="1" applyFont="1" applyBorder="1" applyAlignment="1">
      <alignment vertical="center" wrapText="1"/>
    </xf>
    <xf numFmtId="164" fontId="56" fillId="0" borderId="38" xfId="0" applyNumberFormat="1" applyFont="1" applyBorder="1" applyAlignment="1">
      <alignment vertical="center" wrapText="1"/>
    </xf>
    <xf numFmtId="164" fontId="56" fillId="0" borderId="39" xfId="0" applyNumberFormat="1" applyFont="1" applyBorder="1" applyAlignment="1">
      <alignment vertical="center" wrapText="1"/>
    </xf>
    <xf numFmtId="164" fontId="56" fillId="0" borderId="40" xfId="0" applyNumberFormat="1" applyFont="1" applyBorder="1" applyAlignment="1">
      <alignment vertical="center" wrapText="1"/>
    </xf>
    <xf numFmtId="164" fontId="56" fillId="0" borderId="41" xfId="0" applyNumberFormat="1" applyFont="1" applyBorder="1" applyAlignment="1">
      <alignment vertical="center" wrapText="1"/>
    </xf>
    <xf numFmtId="0" fontId="54" fillId="33" borderId="57" xfId="0" applyFont="1" applyFill="1" applyBorder="1" applyAlignment="1">
      <alignment horizontal="center" vertical="center" wrapText="1"/>
    </xf>
    <xf numFmtId="164" fontId="56" fillId="0" borderId="29" xfId="0" applyNumberFormat="1" applyFont="1" applyBorder="1" applyAlignment="1">
      <alignment vertical="center" wrapText="1"/>
    </xf>
    <xf numFmtId="0" fontId="56" fillId="0" borderId="37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7" fillId="0" borderId="24" xfId="0" applyFont="1" applyBorder="1" applyAlignment="1">
      <alignment vertical="center" wrapText="1"/>
    </xf>
    <xf numFmtId="164" fontId="56" fillId="0" borderId="27" xfId="0" applyNumberFormat="1" applyFont="1" applyBorder="1" applyAlignment="1">
      <alignment vertical="center" wrapText="1"/>
    </xf>
    <xf numFmtId="0" fontId="56" fillId="0" borderId="37" xfId="0" applyFont="1" applyBorder="1" applyAlignment="1">
      <alignment vertical="center" wrapText="1"/>
    </xf>
    <xf numFmtId="0" fontId="57" fillId="0" borderId="26" xfId="0" applyFont="1" applyFill="1" applyBorder="1" applyAlignment="1">
      <alignment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164" fontId="58" fillId="0" borderId="34" xfId="0" applyNumberFormat="1" applyFont="1" applyFill="1" applyBorder="1" applyAlignment="1">
      <alignment horizontal="center" vertical="center" wrapText="1"/>
    </xf>
    <xf numFmtId="164" fontId="56" fillId="0" borderId="40" xfId="0" applyNumberFormat="1" applyFont="1" applyFill="1" applyBorder="1" applyAlignment="1">
      <alignment vertical="center" wrapText="1"/>
    </xf>
    <xf numFmtId="164" fontId="56" fillId="0" borderId="26" xfId="0" applyNumberFormat="1" applyFont="1" applyFill="1" applyBorder="1" applyAlignment="1">
      <alignment vertical="center" wrapText="1"/>
    </xf>
    <xf numFmtId="164" fontId="56" fillId="0" borderId="41" xfId="0" applyNumberFormat="1" applyFont="1" applyFill="1" applyBorder="1" applyAlignment="1">
      <alignment vertical="center" wrapText="1"/>
    </xf>
    <xf numFmtId="164" fontId="56" fillId="0" borderId="31" xfId="0" applyNumberFormat="1" applyFont="1" applyFill="1" applyBorder="1" applyAlignment="1">
      <alignment vertical="center" wrapText="1"/>
    </xf>
    <xf numFmtId="164" fontId="56" fillId="0" borderId="35" xfId="0" applyNumberFormat="1" applyFont="1" applyFill="1" applyBorder="1" applyAlignment="1">
      <alignment vertical="center" wrapText="1"/>
    </xf>
    <xf numFmtId="0" fontId="56" fillId="0" borderId="41" xfId="0" applyFont="1" applyFill="1" applyBorder="1" applyAlignment="1">
      <alignment vertical="center" wrapText="1"/>
    </xf>
    <xf numFmtId="0" fontId="53" fillId="0" borderId="58" xfId="0" applyFont="1" applyBorder="1" applyAlignment="1">
      <alignment horizontal="center" vertical="center" wrapText="1"/>
    </xf>
    <xf numFmtId="164" fontId="58" fillId="0" borderId="59" xfId="0" applyNumberFormat="1" applyFont="1" applyBorder="1" applyAlignment="1">
      <alignment horizontal="center" vertical="center" wrapText="1"/>
    </xf>
    <xf numFmtId="164" fontId="56" fillId="0" borderId="58" xfId="0" applyNumberFormat="1" applyFont="1" applyBorder="1" applyAlignment="1">
      <alignment vertical="center" wrapText="1"/>
    </xf>
    <xf numFmtId="164" fontId="56" fillId="0" borderId="25" xfId="0" applyNumberFormat="1" applyFont="1" applyBorder="1" applyAlignment="1">
      <alignment vertical="center" wrapText="1"/>
    </xf>
    <xf numFmtId="164" fontId="56" fillId="0" borderId="60" xfId="0" applyNumberFormat="1" applyFont="1" applyBorder="1" applyAlignment="1">
      <alignment vertical="center" wrapText="1"/>
    </xf>
    <xf numFmtId="164" fontId="56" fillId="0" borderId="61" xfId="0" applyNumberFormat="1" applyFont="1" applyBorder="1" applyAlignment="1">
      <alignment vertical="center" wrapText="1"/>
    </xf>
    <xf numFmtId="0" fontId="53" fillId="0" borderId="60" xfId="0" applyFont="1" applyBorder="1" applyAlignment="1">
      <alignment horizontal="center" vertical="center" wrapText="1"/>
    </xf>
    <xf numFmtId="164" fontId="58" fillId="0" borderId="15" xfId="0" applyNumberFormat="1" applyFont="1" applyBorder="1" applyAlignment="1">
      <alignment vertical="center" wrapText="1"/>
    </xf>
    <xf numFmtId="164" fontId="58" fillId="0" borderId="16" xfId="0" applyNumberFormat="1" applyFont="1" applyBorder="1" applyAlignment="1">
      <alignment vertical="center" wrapText="1"/>
    </xf>
    <xf numFmtId="164" fontId="58" fillId="0" borderId="19" xfId="0" applyNumberFormat="1" applyFont="1" applyBorder="1" applyAlignment="1">
      <alignment vertical="center" wrapText="1"/>
    </xf>
    <xf numFmtId="164" fontId="58" fillId="0" borderId="20" xfId="0" applyNumberFormat="1" applyFont="1" applyBorder="1" applyAlignment="1">
      <alignment vertical="center" wrapText="1"/>
    </xf>
    <xf numFmtId="0" fontId="56" fillId="0" borderId="19" xfId="0" applyFont="1" applyBorder="1" applyAlignment="1">
      <alignment horizontal="center" vertical="center" wrapText="1"/>
    </xf>
    <xf numFmtId="165" fontId="56" fillId="0" borderId="36" xfId="0" applyNumberFormat="1" applyFont="1" applyBorder="1" applyAlignment="1">
      <alignment horizontal="center" vertical="center" wrapText="1"/>
    </xf>
    <xf numFmtId="165" fontId="56" fillId="0" borderId="24" xfId="0" applyNumberFormat="1" applyFont="1" applyBorder="1" applyAlignment="1">
      <alignment horizontal="center" vertical="center" wrapText="1"/>
    </xf>
    <xf numFmtId="165" fontId="56" fillId="0" borderId="37" xfId="0" applyNumberFormat="1" applyFont="1" applyBorder="1" applyAlignment="1">
      <alignment horizontal="center" vertical="center" wrapText="1"/>
    </xf>
    <xf numFmtId="165" fontId="56" fillId="0" borderId="38" xfId="0" applyNumberFormat="1" applyFont="1" applyBorder="1" applyAlignment="1">
      <alignment horizontal="center" vertical="center" wrapText="1"/>
    </xf>
    <xf numFmtId="165" fontId="56" fillId="0" borderId="10" xfId="0" applyNumberFormat="1" applyFont="1" applyBorder="1" applyAlignment="1">
      <alignment horizontal="center" vertical="center" wrapText="1"/>
    </xf>
    <xf numFmtId="165" fontId="56" fillId="0" borderId="39" xfId="0" applyNumberFormat="1" applyFont="1" applyBorder="1" applyAlignment="1">
      <alignment horizontal="center" vertical="center" wrapText="1"/>
    </xf>
    <xf numFmtId="165" fontId="56" fillId="0" borderId="40" xfId="0" applyNumberFormat="1" applyFont="1" applyBorder="1" applyAlignment="1">
      <alignment horizontal="center" vertical="center" wrapText="1"/>
    </xf>
    <xf numFmtId="165" fontId="56" fillId="0" borderId="26" xfId="0" applyNumberFormat="1" applyFont="1" applyBorder="1" applyAlignment="1">
      <alignment horizontal="center" vertical="center" wrapText="1"/>
    </xf>
    <xf numFmtId="165" fontId="56" fillId="0" borderId="41" xfId="0" applyNumberFormat="1" applyFont="1" applyBorder="1" applyAlignment="1">
      <alignment horizontal="center" vertical="center" wrapText="1"/>
    </xf>
    <xf numFmtId="165" fontId="56" fillId="0" borderId="51" xfId="0" applyNumberFormat="1" applyFont="1" applyBorder="1" applyAlignment="1">
      <alignment horizontal="center" vertical="center" wrapText="1"/>
    </xf>
    <xf numFmtId="165" fontId="56" fillId="0" borderId="22" xfId="0" applyNumberFormat="1" applyFont="1" applyBorder="1" applyAlignment="1">
      <alignment horizontal="center" vertical="center" wrapText="1"/>
    </xf>
    <xf numFmtId="165" fontId="56" fillId="0" borderId="52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center" wrapText="1"/>
    </xf>
    <xf numFmtId="165" fontId="58" fillId="0" borderId="18" xfId="0" applyNumberFormat="1" applyFont="1" applyBorder="1" applyAlignment="1">
      <alignment horizontal="center" vertical="center" wrapText="1"/>
    </xf>
    <xf numFmtId="165" fontId="56" fillId="0" borderId="20" xfId="0" applyNumberFormat="1" applyFont="1" applyBorder="1" applyAlignment="1">
      <alignment horizontal="center" vertical="center" wrapText="1"/>
    </xf>
    <xf numFmtId="165" fontId="56" fillId="0" borderId="16" xfId="0" applyNumberFormat="1" applyFont="1" applyBorder="1" applyAlignment="1">
      <alignment horizontal="center" vertical="center" wrapText="1"/>
    </xf>
    <xf numFmtId="165" fontId="56" fillId="0" borderId="17" xfId="0" applyNumberFormat="1" applyFont="1" applyBorder="1" applyAlignment="1">
      <alignment horizontal="center" vertical="center" wrapText="1"/>
    </xf>
    <xf numFmtId="165" fontId="56" fillId="0" borderId="15" xfId="0" applyNumberFormat="1" applyFont="1" applyBorder="1" applyAlignment="1">
      <alignment horizontal="center" vertical="center" wrapText="1"/>
    </xf>
    <xf numFmtId="165" fontId="56" fillId="0" borderId="19" xfId="0" applyNumberFormat="1" applyFont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165" fontId="58" fillId="0" borderId="32" xfId="0" applyNumberFormat="1" applyFont="1" applyBorder="1" applyAlignment="1">
      <alignment horizontal="center" vertical="center" wrapText="1"/>
    </xf>
    <xf numFmtId="165" fontId="56" fillId="0" borderId="29" xfId="0" applyNumberFormat="1" applyFont="1" applyBorder="1" applyAlignment="1">
      <alignment horizontal="center" vertical="center" wrapText="1"/>
    </xf>
    <xf numFmtId="165" fontId="56" fillId="0" borderId="27" xfId="0" applyNumberFormat="1" applyFont="1" applyBorder="1" applyAlignment="1">
      <alignment horizontal="center" vertical="center" wrapText="1"/>
    </xf>
    <xf numFmtId="165" fontId="58" fillId="0" borderId="33" xfId="0" applyNumberFormat="1" applyFont="1" applyBorder="1" applyAlignment="1">
      <alignment horizontal="center" vertical="center" wrapText="1"/>
    </xf>
    <xf numFmtId="165" fontId="56" fillId="0" borderId="30" xfId="0" applyNumberFormat="1" applyFont="1" applyBorder="1" applyAlignment="1">
      <alignment horizontal="center" vertical="center" wrapText="1"/>
    </xf>
    <xf numFmtId="165" fontId="56" fillId="0" borderId="23" xfId="0" applyNumberFormat="1" applyFont="1" applyBorder="1" applyAlignment="1">
      <alignment horizontal="center" vertical="center" wrapText="1"/>
    </xf>
    <xf numFmtId="165" fontId="58" fillId="0" borderId="62" xfId="0" applyNumberFormat="1" applyFont="1" applyBorder="1" applyAlignment="1">
      <alignment horizontal="center" vertical="center" wrapText="1"/>
    </xf>
    <xf numFmtId="165" fontId="56" fillId="0" borderId="14" xfId="0" applyNumberFormat="1" applyFont="1" applyBorder="1" applyAlignment="1">
      <alignment horizontal="center" vertical="center" wrapText="1"/>
    </xf>
    <xf numFmtId="165" fontId="56" fillId="0" borderId="12" xfId="0" applyNumberFormat="1" applyFont="1" applyBorder="1" applyAlignment="1">
      <alignment horizontal="center" vertical="center" wrapText="1"/>
    </xf>
    <xf numFmtId="165" fontId="56" fillId="0" borderId="63" xfId="0" applyNumberFormat="1" applyFont="1" applyBorder="1" applyAlignment="1">
      <alignment horizontal="center" vertical="center" wrapText="1"/>
    </xf>
    <xf numFmtId="165" fontId="56" fillId="0" borderId="11" xfId="0" applyNumberFormat="1" applyFont="1" applyBorder="1" applyAlignment="1">
      <alignment horizontal="center" vertical="center" wrapText="1"/>
    </xf>
    <xf numFmtId="165" fontId="56" fillId="0" borderId="13" xfId="0" applyNumberFormat="1" applyFont="1" applyBorder="1" applyAlignment="1">
      <alignment horizontal="center" vertical="center" wrapText="1"/>
    </xf>
    <xf numFmtId="165" fontId="58" fillId="0" borderId="34" xfId="0" applyNumberFormat="1" applyFont="1" applyBorder="1" applyAlignment="1">
      <alignment horizontal="center" vertical="center" wrapText="1"/>
    </xf>
    <xf numFmtId="165" fontId="56" fillId="0" borderId="31" xfId="0" applyNumberFormat="1" applyFont="1" applyBorder="1" applyAlignment="1">
      <alignment horizontal="center" vertical="center" wrapText="1"/>
    </xf>
    <xf numFmtId="165" fontId="56" fillId="0" borderId="35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164" fontId="53" fillId="0" borderId="20" xfId="0" applyNumberFormat="1" applyFont="1" applyBorder="1" applyAlignment="1">
      <alignment horizontal="center" vertical="center" wrapText="1"/>
    </xf>
    <xf numFmtId="164" fontId="53" fillId="0" borderId="16" xfId="0" applyNumberFormat="1" applyFont="1" applyBorder="1" applyAlignment="1">
      <alignment horizontal="center" vertical="center" wrapText="1"/>
    </xf>
    <xf numFmtId="164" fontId="53" fillId="0" borderId="17" xfId="0" applyNumberFormat="1" applyFont="1" applyBorder="1" applyAlignment="1">
      <alignment horizontal="center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164" fontId="53" fillId="0" borderId="19" xfId="0" applyNumberFormat="1" applyFont="1" applyBorder="1" applyAlignment="1">
      <alignment horizontal="center" vertical="center" wrapText="1"/>
    </xf>
    <xf numFmtId="165" fontId="53" fillId="0" borderId="20" xfId="0" applyNumberFormat="1" applyFont="1" applyBorder="1" applyAlignment="1">
      <alignment horizontal="center" vertical="center" wrapText="1"/>
    </xf>
    <xf numFmtId="165" fontId="53" fillId="0" borderId="16" xfId="0" applyNumberFormat="1" applyFont="1" applyBorder="1" applyAlignment="1">
      <alignment horizontal="center" vertical="center" wrapText="1"/>
    </xf>
    <xf numFmtId="165" fontId="53" fillId="0" borderId="17" xfId="0" applyNumberFormat="1" applyFont="1" applyBorder="1" applyAlignment="1">
      <alignment horizontal="center" vertical="center" wrapText="1"/>
    </xf>
    <xf numFmtId="165" fontId="53" fillId="0" borderId="15" xfId="0" applyNumberFormat="1" applyFont="1" applyBorder="1" applyAlignment="1">
      <alignment horizontal="center" vertical="center" wrapText="1"/>
    </xf>
    <xf numFmtId="165" fontId="53" fillId="0" borderId="19" xfId="0" applyNumberFormat="1" applyFont="1" applyBorder="1" applyAlignment="1">
      <alignment horizontal="center" vertical="center" wrapText="1"/>
    </xf>
    <xf numFmtId="4" fontId="53" fillId="0" borderId="36" xfId="0" applyNumberFormat="1" applyFont="1" applyBorder="1" applyAlignment="1">
      <alignment horizontal="center" vertical="center" wrapText="1"/>
    </xf>
    <xf numFmtId="4" fontId="53" fillId="0" borderId="24" xfId="0" applyNumberFormat="1" applyFont="1" applyBorder="1" applyAlignment="1">
      <alignment horizontal="center" vertical="center" wrapText="1"/>
    </xf>
    <xf numFmtId="4" fontId="53" fillId="0" borderId="37" xfId="0" applyNumberFormat="1" applyFont="1" applyBorder="1" applyAlignment="1">
      <alignment horizontal="center" vertical="center" wrapText="1"/>
    </xf>
    <xf numFmtId="4" fontId="53" fillId="0" borderId="38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39" xfId="0" applyNumberFormat="1" applyFont="1" applyBorder="1" applyAlignment="1">
      <alignment horizontal="center" vertical="center" wrapText="1"/>
    </xf>
    <xf numFmtId="4" fontId="53" fillId="0" borderId="53" xfId="0" applyNumberFormat="1" applyFont="1" applyBorder="1" applyAlignment="1">
      <alignment horizontal="center" vertical="center" wrapText="1"/>
    </xf>
    <xf numFmtId="4" fontId="53" fillId="0" borderId="64" xfId="0" applyNumberFormat="1" applyFont="1" applyBorder="1" applyAlignment="1">
      <alignment horizontal="center" vertical="center" wrapText="1"/>
    </xf>
    <xf numFmtId="4" fontId="53" fillId="0" borderId="65" xfId="0" applyNumberFormat="1" applyFont="1" applyBorder="1" applyAlignment="1">
      <alignment horizontal="center" vertical="center" wrapText="1"/>
    </xf>
    <xf numFmtId="4" fontId="53" fillId="0" borderId="40" xfId="0" applyNumberFormat="1" applyFont="1" applyBorder="1" applyAlignment="1">
      <alignment horizontal="center" vertical="center" wrapText="1"/>
    </xf>
    <xf numFmtId="4" fontId="53" fillId="0" borderId="26" xfId="0" applyNumberFormat="1" applyFont="1" applyBorder="1" applyAlignment="1">
      <alignment horizontal="center" vertical="center" wrapText="1"/>
    </xf>
    <xf numFmtId="4" fontId="53" fillId="0" borderId="41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3" fontId="54" fillId="0" borderId="0" xfId="6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left" vertical="center" wrapText="1" indent="2"/>
    </xf>
    <xf numFmtId="0" fontId="59" fillId="0" borderId="68" xfId="0" applyFont="1" applyBorder="1" applyAlignment="1">
      <alignment horizontal="left" vertical="center" wrapText="1" indent="2"/>
    </xf>
    <xf numFmtId="0" fontId="59" fillId="0" borderId="69" xfId="0" applyFont="1" applyBorder="1" applyAlignment="1">
      <alignment horizontal="left" vertical="center" wrapText="1" indent="2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 indent="2"/>
    </xf>
    <xf numFmtId="0" fontId="4" fillId="0" borderId="66" xfId="0" applyFont="1" applyFill="1" applyBorder="1" applyAlignment="1">
      <alignment horizontal="left" vertical="center" wrapText="1" indent="2"/>
    </xf>
    <xf numFmtId="167" fontId="4" fillId="0" borderId="18" xfId="62" applyNumberFormat="1" applyFont="1" applyFill="1" applyBorder="1" applyAlignment="1">
      <alignment horizontal="right" vertical="center" wrapText="1"/>
    </xf>
    <xf numFmtId="167" fontId="4" fillId="0" borderId="50" xfId="62" applyNumberFormat="1" applyFont="1" applyFill="1" applyBorder="1" applyAlignment="1">
      <alignment horizontal="right" vertical="center" wrapText="1"/>
    </xf>
    <xf numFmtId="167" fontId="4" fillId="0" borderId="33" xfId="62" applyNumberFormat="1" applyFont="1" applyFill="1" applyBorder="1" applyAlignment="1">
      <alignment horizontal="right" vertical="center" wrapText="1"/>
    </xf>
    <xf numFmtId="164" fontId="4" fillId="0" borderId="33" xfId="0" applyNumberFormat="1" applyFont="1" applyBorder="1" applyAlignment="1">
      <alignment horizontal="right" vertical="center" wrapText="1"/>
    </xf>
    <xf numFmtId="167" fontId="4" fillId="0" borderId="33" xfId="62" applyNumberFormat="1" applyFont="1" applyBorder="1" applyAlignment="1">
      <alignment horizontal="right" vertical="center" wrapText="1"/>
    </xf>
    <xf numFmtId="167" fontId="4" fillId="0" borderId="34" xfId="62" applyNumberFormat="1" applyFont="1" applyBorder="1" applyAlignment="1">
      <alignment horizontal="right" vertical="center" wrapText="1"/>
    </xf>
    <xf numFmtId="167" fontId="4" fillId="0" borderId="15" xfId="62" applyNumberFormat="1" applyFont="1" applyFill="1" applyBorder="1" applyAlignment="1">
      <alignment horizontal="right" vertical="center" wrapText="1"/>
    </xf>
    <xf numFmtId="167" fontId="4" fillId="0" borderId="16" xfId="62" applyNumberFormat="1" applyFont="1" applyFill="1" applyBorder="1" applyAlignment="1">
      <alignment horizontal="right" vertical="center" wrapText="1"/>
    </xf>
    <xf numFmtId="167" fontId="4" fillId="0" borderId="19" xfId="62" applyNumberFormat="1" applyFont="1" applyFill="1" applyBorder="1" applyAlignment="1">
      <alignment horizontal="right" vertical="center" wrapText="1"/>
    </xf>
    <xf numFmtId="167" fontId="4" fillId="0" borderId="51" xfId="62" applyNumberFormat="1" applyFont="1" applyFill="1" applyBorder="1" applyAlignment="1">
      <alignment horizontal="right" vertical="center" wrapText="1"/>
    </xf>
    <xf numFmtId="167" fontId="4" fillId="0" borderId="22" xfId="62" applyNumberFormat="1" applyFont="1" applyFill="1" applyBorder="1" applyAlignment="1">
      <alignment horizontal="right" vertical="center" wrapText="1"/>
    </xf>
    <xf numFmtId="167" fontId="4" fillId="0" borderId="52" xfId="62" applyNumberFormat="1" applyFont="1" applyFill="1" applyBorder="1" applyAlignment="1">
      <alignment horizontal="right" vertical="center" wrapText="1"/>
    </xf>
    <xf numFmtId="167" fontId="2" fillId="0" borderId="38" xfId="62" applyNumberFormat="1" applyFont="1" applyFill="1" applyBorder="1" applyAlignment="1">
      <alignment horizontal="right" vertical="center" wrapText="1"/>
    </xf>
    <xf numFmtId="167" fontId="2" fillId="0" borderId="10" xfId="62" applyNumberFormat="1" applyFont="1" applyFill="1" applyBorder="1" applyAlignment="1">
      <alignment horizontal="right" vertical="center" wrapText="1"/>
    </xf>
    <xf numFmtId="167" fontId="2" fillId="0" borderId="39" xfId="62" applyNumberFormat="1" applyFont="1" applyFill="1" applyBorder="1" applyAlignment="1">
      <alignment horizontal="right" vertical="center" wrapText="1"/>
    </xf>
    <xf numFmtId="167" fontId="2" fillId="0" borderId="38" xfId="0" applyNumberFormat="1" applyFont="1" applyBorder="1" applyAlignment="1">
      <alignment horizontal="right" vertical="center" wrapText="1"/>
    </xf>
    <xf numFmtId="167" fontId="2" fillId="0" borderId="10" xfId="62" applyNumberFormat="1" applyFont="1" applyBorder="1" applyAlignment="1">
      <alignment horizontal="right" vertical="center" wrapText="1"/>
    </xf>
    <xf numFmtId="167" fontId="2" fillId="0" borderId="39" xfId="0" applyNumberFormat="1" applyFont="1" applyBorder="1" applyAlignment="1">
      <alignment horizontal="right" vertical="center" wrapText="1"/>
    </xf>
    <xf numFmtId="167" fontId="2" fillId="0" borderId="38" xfId="62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167" fontId="2" fillId="0" borderId="39" xfId="62" applyNumberFormat="1" applyFont="1" applyBorder="1" applyAlignment="1">
      <alignment horizontal="right" vertical="center" wrapText="1"/>
    </xf>
    <xf numFmtId="167" fontId="2" fillId="0" borderId="40" xfId="0" applyNumberFormat="1" applyFont="1" applyBorder="1" applyAlignment="1">
      <alignment horizontal="right" vertical="center" wrapText="1"/>
    </xf>
    <xf numFmtId="167" fontId="2" fillId="0" borderId="26" xfId="62" applyNumberFormat="1" applyFont="1" applyBorder="1" applyAlignment="1">
      <alignment horizontal="right" vertical="center" wrapText="1"/>
    </xf>
    <xf numFmtId="167" fontId="2" fillId="0" borderId="41" xfId="62" applyNumberFormat="1" applyFont="1" applyBorder="1" applyAlignment="1">
      <alignment horizontal="right" vertical="center" wrapText="1"/>
    </xf>
    <xf numFmtId="167" fontId="2" fillId="0" borderId="40" xfId="62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indent="8"/>
    </xf>
    <xf numFmtId="0" fontId="53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73" fontId="63" fillId="0" borderId="10" xfId="60" applyNumberFormat="1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vertical="center" wrapText="1"/>
    </xf>
    <xf numFmtId="164" fontId="63" fillId="0" borderId="50" xfId="0" applyNumberFormat="1" applyFont="1" applyBorder="1" applyAlignment="1">
      <alignment horizontal="center" vertical="center" wrapText="1"/>
    </xf>
    <xf numFmtId="164" fontId="63" fillId="0" borderId="38" xfId="0" applyNumberFormat="1" applyFont="1" applyBorder="1" applyAlignment="1">
      <alignment horizontal="center" vertical="center" wrapText="1"/>
    </xf>
    <xf numFmtId="164" fontId="63" fillId="0" borderId="10" xfId="0" applyNumberFormat="1" applyFont="1" applyBorder="1" applyAlignment="1">
      <alignment horizontal="center" vertical="center" wrapText="1"/>
    </xf>
    <xf numFmtId="164" fontId="63" fillId="0" borderId="39" xfId="0" applyNumberFormat="1" applyFont="1" applyBorder="1" applyAlignment="1">
      <alignment horizontal="center" vertical="center" wrapText="1"/>
    </xf>
    <xf numFmtId="164" fontId="63" fillId="0" borderId="11" xfId="0" applyNumberFormat="1" applyFont="1" applyBorder="1" applyAlignment="1">
      <alignment horizontal="center" vertical="center" wrapText="1"/>
    </xf>
    <xf numFmtId="164" fontId="63" fillId="0" borderId="12" xfId="0" applyNumberFormat="1" applyFont="1" applyBorder="1" applyAlignment="1">
      <alignment horizontal="center" vertical="center" wrapText="1"/>
    </xf>
    <xf numFmtId="164" fontId="63" fillId="0" borderId="13" xfId="0" applyNumberFormat="1" applyFont="1" applyBorder="1" applyAlignment="1">
      <alignment horizontal="center" vertical="center" wrapText="1"/>
    </xf>
    <xf numFmtId="164" fontId="65" fillId="0" borderId="50" xfId="0" applyNumberFormat="1" applyFont="1" applyBorder="1" applyAlignment="1">
      <alignment horizontal="center" vertical="center" wrapText="1"/>
    </xf>
    <xf numFmtId="164" fontId="65" fillId="0" borderId="51" xfId="0" applyNumberFormat="1" applyFont="1" applyBorder="1" applyAlignment="1">
      <alignment horizontal="center" vertical="center" wrapText="1"/>
    </xf>
    <xf numFmtId="164" fontId="65" fillId="0" borderId="22" xfId="0" applyNumberFormat="1" applyFont="1" applyBorder="1" applyAlignment="1">
      <alignment horizontal="center" vertical="center" wrapText="1"/>
    </xf>
    <xf numFmtId="164" fontId="65" fillId="0" borderId="52" xfId="0" applyNumberFormat="1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173" fontId="59" fillId="0" borderId="22" xfId="60" applyNumberFormat="1" applyFont="1" applyBorder="1" applyAlignment="1">
      <alignment horizontal="left" vertical="top" wrapText="1"/>
    </xf>
    <xf numFmtId="0" fontId="59" fillId="0" borderId="48" xfId="60" applyNumberFormat="1" applyFont="1" applyBorder="1" applyAlignment="1">
      <alignment horizontal="left" vertical="top" wrapText="1"/>
    </xf>
    <xf numFmtId="173" fontId="63" fillId="0" borderId="26" xfId="60" applyNumberFormat="1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top" wrapText="1"/>
    </xf>
    <xf numFmtId="0" fontId="59" fillId="0" borderId="38" xfId="0" applyFont="1" applyBorder="1" applyAlignment="1">
      <alignment horizontal="center" vertical="top" wrapText="1"/>
    </xf>
    <xf numFmtId="0" fontId="59" fillId="0" borderId="38" xfId="0" applyFont="1" applyBorder="1" applyAlignment="1">
      <alignment horizontal="center" vertical="center" wrapText="1"/>
    </xf>
    <xf numFmtId="173" fontId="59" fillId="0" borderId="10" xfId="60" applyNumberFormat="1" applyFont="1" applyBorder="1" applyAlignment="1">
      <alignment horizontal="left" vertical="top" wrapText="1"/>
    </xf>
    <xf numFmtId="173" fontId="59" fillId="0" borderId="22" xfId="60" applyNumberFormat="1" applyFont="1" applyBorder="1" applyAlignment="1">
      <alignment horizontal="center" vertical="center" wrapText="1"/>
    </xf>
    <xf numFmtId="173" fontId="59" fillId="0" borderId="23" xfId="60" applyNumberFormat="1" applyFont="1" applyBorder="1" applyAlignment="1">
      <alignment horizontal="left" vertical="top" wrapText="1"/>
    </xf>
    <xf numFmtId="173" fontId="59" fillId="0" borderId="10" xfId="60" applyNumberFormat="1" applyFont="1" applyBorder="1" applyAlignment="1">
      <alignment horizontal="center" vertical="center" wrapText="1"/>
    </xf>
    <xf numFmtId="173" fontId="59" fillId="0" borderId="38" xfId="60" applyNumberFormat="1" applyFont="1" applyBorder="1" applyAlignment="1">
      <alignment horizontal="center" vertical="center" wrapText="1"/>
    </xf>
    <xf numFmtId="173" fontId="59" fillId="0" borderId="39" xfId="60" applyNumberFormat="1" applyFont="1" applyBorder="1" applyAlignment="1">
      <alignment horizontal="center" vertical="center" wrapText="1"/>
    </xf>
    <xf numFmtId="165" fontId="59" fillId="0" borderId="51" xfId="60" applyNumberFormat="1" applyFont="1" applyBorder="1" applyAlignment="1">
      <alignment horizontal="center" vertical="center" wrapText="1"/>
    </xf>
    <xf numFmtId="165" fontId="59" fillId="0" borderId="22" xfId="60" applyNumberFormat="1" applyFont="1" applyBorder="1" applyAlignment="1">
      <alignment horizontal="center" vertical="center" wrapText="1"/>
    </xf>
    <xf numFmtId="165" fontId="59" fillId="0" borderId="52" xfId="60" applyNumberFormat="1" applyFont="1" applyBorder="1" applyAlignment="1">
      <alignment horizontal="center" vertical="center" wrapText="1"/>
    </xf>
    <xf numFmtId="165" fontId="59" fillId="0" borderId="38" xfId="60" applyNumberFormat="1" applyFont="1" applyBorder="1" applyAlignment="1">
      <alignment horizontal="center" vertical="center" wrapText="1"/>
    </xf>
    <xf numFmtId="165" fontId="59" fillId="0" borderId="10" xfId="60" applyNumberFormat="1" applyFont="1" applyBorder="1" applyAlignment="1">
      <alignment horizontal="center" vertical="center" wrapText="1"/>
    </xf>
    <xf numFmtId="165" fontId="59" fillId="0" borderId="39" xfId="60" applyNumberFormat="1" applyFont="1" applyBorder="1" applyAlignment="1">
      <alignment horizontal="center" vertical="center" wrapText="1"/>
    </xf>
    <xf numFmtId="1" fontId="59" fillId="0" borderId="38" xfId="60" applyNumberFormat="1" applyFont="1" applyBorder="1" applyAlignment="1">
      <alignment horizontal="center" vertical="center" wrapText="1"/>
    </xf>
    <xf numFmtId="1" fontId="59" fillId="0" borderId="10" xfId="60" applyNumberFormat="1" applyFont="1" applyBorder="1" applyAlignment="1">
      <alignment horizontal="center" vertical="center" wrapText="1"/>
    </xf>
    <xf numFmtId="1" fontId="59" fillId="0" borderId="39" xfId="60" applyNumberFormat="1" applyFont="1" applyBorder="1" applyAlignment="1">
      <alignment horizontal="center" vertical="center" wrapText="1"/>
    </xf>
    <xf numFmtId="165" fontId="59" fillId="0" borderId="36" xfId="60" applyNumberFormat="1" applyFont="1" applyBorder="1" applyAlignment="1">
      <alignment horizontal="center" vertical="center" wrapText="1"/>
    </xf>
    <xf numFmtId="165" fontId="59" fillId="0" borderId="24" xfId="60" applyNumberFormat="1" applyFont="1" applyBorder="1" applyAlignment="1">
      <alignment horizontal="center" vertical="center" wrapText="1"/>
    </xf>
    <xf numFmtId="165" fontId="59" fillId="0" borderId="37" xfId="60" applyNumberFormat="1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top" wrapText="1"/>
    </xf>
    <xf numFmtId="173" fontId="59" fillId="0" borderId="26" xfId="60" applyNumberFormat="1" applyFont="1" applyBorder="1" applyAlignment="1">
      <alignment horizontal="left" vertical="top" wrapText="1"/>
    </xf>
    <xf numFmtId="0" fontId="59" fillId="0" borderId="35" xfId="60" applyNumberFormat="1" applyFont="1" applyBorder="1" applyAlignment="1">
      <alignment horizontal="left" vertical="top" wrapText="1"/>
    </xf>
    <xf numFmtId="173" fontId="59" fillId="0" borderId="26" xfId="60" applyNumberFormat="1" applyFont="1" applyBorder="1" applyAlignment="1">
      <alignment horizontal="center" vertical="center" wrapText="1"/>
    </xf>
    <xf numFmtId="165" fontId="59" fillId="0" borderId="40" xfId="60" applyNumberFormat="1" applyFont="1" applyBorder="1" applyAlignment="1">
      <alignment horizontal="center" vertical="center" wrapText="1"/>
    </xf>
    <xf numFmtId="165" fontId="59" fillId="0" borderId="26" xfId="60" applyNumberFormat="1" applyFont="1" applyBorder="1" applyAlignment="1">
      <alignment horizontal="center" vertical="center" wrapText="1"/>
    </xf>
    <xf numFmtId="165" fontId="59" fillId="0" borderId="41" xfId="60" applyNumberFormat="1" applyFont="1" applyBorder="1" applyAlignment="1">
      <alignment horizontal="center" vertical="center" wrapText="1"/>
    </xf>
    <xf numFmtId="0" fontId="64" fillId="35" borderId="20" xfId="0" applyFont="1" applyFill="1" applyBorder="1" applyAlignment="1">
      <alignment horizontal="center" vertical="center" wrapText="1"/>
    </xf>
    <xf numFmtId="165" fontId="59" fillId="0" borderId="29" xfId="60" applyNumberFormat="1" applyFont="1" applyBorder="1" applyAlignment="1">
      <alignment horizontal="center" vertical="center" wrapText="1"/>
    </xf>
    <xf numFmtId="165" fontId="59" fillId="0" borderId="49" xfId="60" applyNumberFormat="1" applyFont="1" applyBorder="1" applyAlignment="1">
      <alignment horizontal="center" vertical="center" wrapText="1"/>
    </xf>
    <xf numFmtId="165" fontId="59" fillId="0" borderId="30" xfId="60" applyNumberFormat="1" applyFont="1" applyBorder="1" applyAlignment="1">
      <alignment horizontal="center" vertical="center" wrapText="1"/>
    </xf>
    <xf numFmtId="165" fontId="59" fillId="0" borderId="31" xfId="60" applyNumberFormat="1" applyFont="1" applyBorder="1" applyAlignment="1">
      <alignment horizontal="center" vertical="center" wrapText="1"/>
    </xf>
    <xf numFmtId="165" fontId="59" fillId="0" borderId="32" xfId="60" applyNumberFormat="1" applyFont="1" applyBorder="1" applyAlignment="1">
      <alignment horizontal="center" vertical="center" wrapText="1"/>
    </xf>
    <xf numFmtId="165" fontId="59" fillId="0" borderId="50" xfId="60" applyNumberFormat="1" applyFont="1" applyBorder="1" applyAlignment="1">
      <alignment horizontal="center" vertical="center" wrapText="1"/>
    </xf>
    <xf numFmtId="165" fontId="59" fillId="0" borderId="33" xfId="60" applyNumberFormat="1" applyFont="1" applyBorder="1" applyAlignment="1">
      <alignment horizontal="center" vertical="center" wrapText="1"/>
    </xf>
    <xf numFmtId="165" fontId="59" fillId="0" borderId="34" xfId="60" applyNumberFormat="1" applyFont="1" applyBorder="1" applyAlignment="1">
      <alignment horizontal="center" vertical="center" wrapText="1"/>
    </xf>
    <xf numFmtId="173" fontId="59" fillId="0" borderId="70" xfId="60" applyNumberFormat="1" applyFont="1" applyBorder="1" applyAlignment="1">
      <alignment horizontal="left" vertical="top" wrapText="1"/>
    </xf>
    <xf numFmtId="173" fontId="59" fillId="0" borderId="71" xfId="60" applyNumberFormat="1" applyFont="1" applyBorder="1" applyAlignment="1">
      <alignment horizontal="left" vertical="top" wrapText="1"/>
    </xf>
    <xf numFmtId="173" fontId="63" fillId="0" borderId="24" xfId="60" applyNumberFormat="1" applyFont="1" applyBorder="1" applyAlignment="1">
      <alignment horizontal="center" vertical="center" wrapText="1"/>
    </xf>
    <xf numFmtId="173" fontId="59" fillId="0" borderId="72" xfId="60" applyNumberFormat="1" applyFont="1" applyBorder="1" applyAlignment="1">
      <alignment horizontal="left" vertical="top" wrapText="1"/>
    </xf>
    <xf numFmtId="173" fontId="59" fillId="0" borderId="41" xfId="60" applyNumberFormat="1" applyFont="1" applyBorder="1" applyAlignment="1">
      <alignment horizontal="center" vertical="center" wrapText="1"/>
    </xf>
    <xf numFmtId="173" fontId="59" fillId="0" borderId="30" xfId="60" applyNumberFormat="1" applyFont="1" applyBorder="1" applyAlignment="1">
      <alignment horizontal="center" vertical="center" wrapText="1"/>
    </xf>
    <xf numFmtId="173" fontId="59" fillId="0" borderId="31" xfId="60" applyNumberFormat="1" applyFont="1" applyBorder="1" applyAlignment="1">
      <alignment horizontal="center" vertical="center" wrapText="1"/>
    </xf>
    <xf numFmtId="173" fontId="59" fillId="0" borderId="40" xfId="60" applyNumberFormat="1" applyFont="1" applyBorder="1" applyAlignment="1">
      <alignment horizontal="center" vertical="center" wrapText="1"/>
    </xf>
    <xf numFmtId="1" fontId="59" fillId="0" borderId="32" xfId="60" applyNumberFormat="1" applyFont="1" applyBorder="1" applyAlignment="1">
      <alignment horizontal="center" vertical="center" wrapText="1"/>
    </xf>
    <xf numFmtId="1" fontId="59" fillId="0" borderId="36" xfId="60" applyNumberFormat="1" applyFont="1" applyBorder="1" applyAlignment="1">
      <alignment horizontal="center" vertical="center" wrapText="1"/>
    </xf>
    <xf numFmtId="1" fontId="59" fillId="0" borderId="24" xfId="60" applyNumberFormat="1" applyFont="1" applyBorder="1" applyAlignment="1">
      <alignment horizontal="center" vertical="center" wrapText="1"/>
    </xf>
    <xf numFmtId="1" fontId="59" fillId="0" borderId="37" xfId="60" applyNumberFormat="1" applyFont="1" applyBorder="1" applyAlignment="1">
      <alignment horizontal="center" vertical="center" wrapText="1"/>
    </xf>
    <xf numFmtId="1" fontId="59" fillId="0" borderId="29" xfId="60" applyNumberFormat="1" applyFont="1" applyBorder="1" applyAlignment="1">
      <alignment horizontal="center" vertical="center" wrapText="1"/>
    </xf>
    <xf numFmtId="166" fontId="59" fillId="0" borderId="33" xfId="60" applyNumberFormat="1" applyFont="1" applyBorder="1" applyAlignment="1">
      <alignment horizontal="center" vertical="center" wrapText="1"/>
    </xf>
    <xf numFmtId="173" fontId="59" fillId="0" borderId="27" xfId="60" applyNumberFormat="1" applyFont="1" applyBorder="1" applyAlignment="1">
      <alignment horizontal="left" vertical="top" wrapText="1"/>
    </xf>
    <xf numFmtId="173" fontId="59" fillId="0" borderId="35" xfId="60" applyNumberFormat="1" applyFont="1" applyBorder="1" applyAlignment="1">
      <alignment horizontal="left" vertical="top" wrapText="1"/>
    </xf>
    <xf numFmtId="1" fontId="59" fillId="0" borderId="33" xfId="60" applyNumberFormat="1" applyFont="1" applyBorder="1" applyAlignment="1">
      <alignment horizontal="center" vertical="center" wrapText="1"/>
    </xf>
    <xf numFmtId="1" fontId="59" fillId="0" borderId="30" xfId="60" applyNumberFormat="1" applyFont="1" applyBorder="1" applyAlignment="1">
      <alignment horizontal="center" vertical="center" wrapText="1"/>
    </xf>
    <xf numFmtId="173" fontId="59" fillId="0" borderId="63" xfId="60" applyNumberFormat="1" applyFont="1" applyBorder="1" applyAlignment="1">
      <alignment horizontal="left" vertical="top" wrapText="1"/>
    </xf>
    <xf numFmtId="1" fontId="59" fillId="0" borderId="62" xfId="60" applyNumberFormat="1" applyFont="1" applyBorder="1" applyAlignment="1">
      <alignment horizontal="center" vertical="center" wrapText="1"/>
    </xf>
    <xf numFmtId="1" fontId="59" fillId="0" borderId="11" xfId="60" applyNumberFormat="1" applyFont="1" applyBorder="1" applyAlignment="1">
      <alignment horizontal="center" vertical="center" wrapText="1"/>
    </xf>
    <xf numFmtId="1" fontId="59" fillId="0" borderId="12" xfId="60" applyNumberFormat="1" applyFont="1" applyBorder="1" applyAlignment="1">
      <alignment horizontal="center" vertical="center" wrapText="1"/>
    </xf>
    <xf numFmtId="1" fontId="59" fillId="0" borderId="13" xfId="60" applyNumberFormat="1" applyFont="1" applyBorder="1" applyAlignment="1">
      <alignment horizontal="center" vertical="center" wrapText="1"/>
    </xf>
    <xf numFmtId="1" fontId="59" fillId="0" borderId="14" xfId="60" applyNumberFormat="1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top" wrapText="1"/>
    </xf>
    <xf numFmtId="0" fontId="63" fillId="0" borderId="24" xfId="60" applyNumberFormat="1" applyFont="1" applyBorder="1" applyAlignment="1">
      <alignment horizontal="center" vertical="center" wrapText="1"/>
    </xf>
    <xf numFmtId="0" fontId="63" fillId="0" borderId="22" xfId="60" applyNumberFormat="1" applyFont="1" applyBorder="1" applyAlignment="1">
      <alignment horizontal="center" vertical="center" wrapText="1"/>
    </xf>
    <xf numFmtId="0" fontId="63" fillId="0" borderId="64" xfId="60" applyNumberFormat="1" applyFont="1" applyBorder="1" applyAlignment="1">
      <alignment horizontal="center" vertical="center" wrapText="1"/>
    </xf>
    <xf numFmtId="173" fontId="59" fillId="0" borderId="24" xfId="60" applyNumberFormat="1" applyFont="1" applyBorder="1" applyAlignment="1">
      <alignment horizontal="left" vertical="top" wrapText="1"/>
    </xf>
    <xf numFmtId="0" fontId="63" fillId="0" borderId="27" xfId="60" applyNumberFormat="1" applyFont="1" applyBorder="1" applyAlignment="1">
      <alignment horizontal="center" vertical="center" wrapText="1"/>
    </xf>
    <xf numFmtId="0" fontId="63" fillId="0" borderId="23" xfId="60" applyNumberFormat="1" applyFont="1" applyBorder="1" applyAlignment="1">
      <alignment horizontal="center" vertical="center" wrapText="1"/>
    </xf>
    <xf numFmtId="0" fontId="63" fillId="0" borderId="35" xfId="60" applyNumberFormat="1" applyFont="1" applyBorder="1" applyAlignment="1">
      <alignment horizontal="center" vertical="center" wrapText="1"/>
    </xf>
    <xf numFmtId="166" fontId="59" fillId="0" borderId="32" xfId="60" applyNumberFormat="1" applyFont="1" applyBorder="1" applyAlignment="1">
      <alignment horizontal="center" vertical="center" wrapText="1"/>
    </xf>
    <xf numFmtId="166" fontId="59" fillId="0" borderId="36" xfId="60" applyNumberFormat="1" applyFont="1" applyBorder="1" applyAlignment="1">
      <alignment horizontal="center" vertical="center" wrapText="1"/>
    </xf>
    <xf numFmtId="166" fontId="59" fillId="0" borderId="24" xfId="60" applyNumberFormat="1" applyFont="1" applyBorder="1" applyAlignment="1">
      <alignment horizontal="center" vertical="center" wrapText="1"/>
    </xf>
    <xf numFmtId="166" fontId="59" fillId="0" borderId="37" xfId="60" applyNumberFormat="1" applyFont="1" applyBorder="1" applyAlignment="1">
      <alignment horizontal="center" vertical="center" wrapText="1"/>
    </xf>
    <xf numFmtId="166" fontId="59" fillId="0" borderId="29" xfId="60" applyNumberFormat="1" applyFont="1" applyBorder="1" applyAlignment="1">
      <alignment horizontal="center" vertical="center" wrapText="1"/>
    </xf>
    <xf numFmtId="166" fontId="59" fillId="0" borderId="38" xfId="60" applyNumberFormat="1" applyFont="1" applyBorder="1" applyAlignment="1">
      <alignment horizontal="center" vertical="center" wrapText="1"/>
    </xf>
    <xf numFmtId="166" fontId="59" fillId="0" borderId="10" xfId="60" applyNumberFormat="1" applyFont="1" applyBorder="1" applyAlignment="1">
      <alignment horizontal="center" vertical="center" wrapText="1"/>
    </xf>
    <xf numFmtId="166" fontId="59" fillId="0" borderId="39" xfId="60" applyNumberFormat="1" applyFont="1" applyBorder="1" applyAlignment="1">
      <alignment horizontal="center" vertical="center" wrapText="1"/>
    </xf>
    <xf numFmtId="166" fontId="59" fillId="0" borderId="30" xfId="60" applyNumberFormat="1" applyFont="1" applyBorder="1" applyAlignment="1">
      <alignment horizontal="center" vertical="center" wrapText="1"/>
    </xf>
    <xf numFmtId="166" fontId="59" fillId="0" borderId="34" xfId="60" applyNumberFormat="1" applyFont="1" applyBorder="1" applyAlignment="1">
      <alignment horizontal="center" vertical="center" wrapText="1"/>
    </xf>
    <xf numFmtId="166" fontId="59" fillId="0" borderId="40" xfId="60" applyNumberFormat="1" applyFont="1" applyBorder="1" applyAlignment="1">
      <alignment horizontal="center" vertical="center" wrapText="1"/>
    </xf>
    <xf numFmtId="166" fontId="59" fillId="0" borderId="26" xfId="60" applyNumberFormat="1" applyFont="1" applyBorder="1" applyAlignment="1">
      <alignment horizontal="center" vertical="center" wrapText="1"/>
    </xf>
    <xf numFmtId="166" fontId="59" fillId="0" borderId="41" xfId="60" applyNumberFormat="1" applyFont="1" applyBorder="1" applyAlignment="1">
      <alignment horizontal="center" vertical="center" wrapText="1"/>
    </xf>
    <xf numFmtId="166" fontId="59" fillId="0" borderId="31" xfId="6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top" wrapText="1"/>
    </xf>
    <xf numFmtId="173" fontId="59" fillId="0" borderId="16" xfId="60" applyNumberFormat="1" applyFont="1" applyBorder="1" applyAlignment="1">
      <alignment horizontal="left" vertical="top" wrapText="1"/>
    </xf>
    <xf numFmtId="1" fontId="59" fillId="0" borderId="16" xfId="60" applyNumberFormat="1" applyFont="1" applyBorder="1" applyAlignment="1">
      <alignment horizontal="center" vertical="center" wrapText="1"/>
    </xf>
    <xf numFmtId="1" fontId="59" fillId="0" borderId="19" xfId="60" applyNumberFormat="1" applyFont="1" applyBorder="1" applyAlignment="1">
      <alignment horizontal="center" vertical="center" wrapText="1"/>
    </xf>
    <xf numFmtId="0" fontId="59" fillId="0" borderId="17" xfId="60" applyNumberFormat="1" applyFont="1" applyBorder="1" applyAlignment="1">
      <alignment horizontal="center" vertical="center" wrapText="1"/>
    </xf>
    <xf numFmtId="1" fontId="59" fillId="0" borderId="18" xfId="60" applyNumberFormat="1" applyFont="1" applyBorder="1" applyAlignment="1">
      <alignment horizontal="center" vertical="center" wrapText="1"/>
    </xf>
    <xf numFmtId="1" fontId="59" fillId="0" borderId="15" xfId="60" applyNumberFormat="1" applyFont="1" applyBorder="1" applyAlignment="1">
      <alignment horizontal="center" vertical="center" wrapText="1"/>
    </xf>
    <xf numFmtId="164" fontId="59" fillId="0" borderId="18" xfId="60" applyNumberFormat="1" applyFont="1" applyBorder="1" applyAlignment="1">
      <alignment horizontal="center" vertical="center" wrapText="1"/>
    </xf>
    <xf numFmtId="164" fontId="59" fillId="0" borderId="15" xfId="60" applyNumberFormat="1" applyFont="1" applyBorder="1" applyAlignment="1">
      <alignment horizontal="center" vertical="center" wrapText="1"/>
    </xf>
    <xf numFmtId="164" fontId="59" fillId="0" borderId="16" xfId="60" applyNumberFormat="1" applyFont="1" applyBorder="1" applyAlignment="1">
      <alignment horizontal="center" vertical="center" wrapText="1"/>
    </xf>
    <xf numFmtId="164" fontId="59" fillId="0" borderId="19" xfId="60" applyNumberFormat="1" applyFont="1" applyBorder="1" applyAlignment="1">
      <alignment horizontal="center" vertical="center" wrapText="1"/>
    </xf>
    <xf numFmtId="164" fontId="59" fillId="0" borderId="20" xfId="60" applyNumberFormat="1" applyFont="1" applyBorder="1" applyAlignment="1">
      <alignment horizontal="center" vertical="center" wrapText="1"/>
    </xf>
    <xf numFmtId="175" fontId="59" fillId="0" borderId="18" xfId="60" applyNumberFormat="1" applyFont="1" applyBorder="1" applyAlignment="1">
      <alignment horizontal="center" vertical="center" wrapText="1"/>
    </xf>
    <xf numFmtId="175" fontId="59" fillId="0" borderId="15" xfId="60" applyNumberFormat="1" applyFont="1" applyBorder="1" applyAlignment="1">
      <alignment horizontal="center" vertical="center" wrapText="1"/>
    </xf>
    <xf numFmtId="175" fontId="59" fillId="0" borderId="16" xfId="60" applyNumberFormat="1" applyFont="1" applyBorder="1" applyAlignment="1">
      <alignment horizontal="center" vertical="center" wrapText="1"/>
    </xf>
    <xf numFmtId="175" fontId="59" fillId="0" borderId="19" xfId="60" applyNumberFormat="1" applyFont="1" applyBorder="1" applyAlignment="1">
      <alignment horizontal="center" vertical="center" wrapText="1"/>
    </xf>
    <xf numFmtId="175" fontId="59" fillId="0" borderId="20" xfId="60" applyNumberFormat="1" applyFont="1" applyBorder="1" applyAlignment="1">
      <alignment horizontal="center" vertical="center" wrapText="1"/>
    </xf>
    <xf numFmtId="0" fontId="63" fillId="0" borderId="19" xfId="60" applyNumberFormat="1" applyFont="1" applyBorder="1" applyAlignment="1">
      <alignment horizontal="center" vertical="center" wrapText="1"/>
    </xf>
    <xf numFmtId="0" fontId="63" fillId="0" borderId="17" xfId="60" applyNumberFormat="1" applyFont="1" applyBorder="1" applyAlignment="1">
      <alignment horizontal="center" vertical="center" wrapText="1"/>
    </xf>
    <xf numFmtId="166" fontId="59" fillId="0" borderId="18" xfId="60" applyNumberFormat="1" applyFont="1" applyBorder="1" applyAlignment="1">
      <alignment horizontal="center" vertical="center" wrapText="1"/>
    </xf>
    <xf numFmtId="166" fontId="59" fillId="0" borderId="15" xfId="60" applyNumberFormat="1" applyFont="1" applyBorder="1" applyAlignment="1">
      <alignment horizontal="center" vertical="center" wrapText="1"/>
    </xf>
    <xf numFmtId="166" fontId="59" fillId="0" borderId="16" xfId="60" applyNumberFormat="1" applyFont="1" applyBorder="1" applyAlignment="1">
      <alignment horizontal="center" vertical="center" wrapText="1"/>
    </xf>
    <xf numFmtId="166" fontId="59" fillId="0" borderId="19" xfId="6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64" fontId="56" fillId="0" borderId="14" xfId="0" applyNumberFormat="1" applyFont="1" applyBorder="1" applyAlignment="1">
      <alignment horizontal="right" vertical="center" wrapText="1"/>
    </xf>
    <xf numFmtId="164" fontId="56" fillId="0" borderId="12" xfId="0" applyNumberFormat="1" applyFont="1" applyBorder="1" applyAlignment="1">
      <alignment horizontal="right" vertical="center" wrapText="1"/>
    </xf>
    <xf numFmtId="164" fontId="56" fillId="0" borderId="63" xfId="0" applyNumberFormat="1" applyFont="1" applyBorder="1" applyAlignment="1">
      <alignment horizontal="right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0" fontId="64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left" vertical="center" wrapText="1"/>
    </xf>
    <xf numFmtId="167" fontId="67" fillId="0" borderId="51" xfId="60" applyNumberFormat="1" applyFont="1" applyBorder="1" applyAlignment="1">
      <alignment horizontal="center" vertical="center" wrapText="1"/>
    </xf>
    <xf numFmtId="167" fontId="67" fillId="0" borderId="52" xfId="60" applyNumberFormat="1" applyFont="1" applyBorder="1" applyAlignment="1">
      <alignment horizontal="center" vertical="center" wrapText="1"/>
    </xf>
    <xf numFmtId="43" fontId="67" fillId="0" borderId="49" xfId="60" applyNumberFormat="1" applyFont="1" applyBorder="1" applyAlignment="1">
      <alignment horizontal="center" vertical="center" wrapText="1"/>
    </xf>
    <xf numFmtId="43" fontId="67" fillId="0" borderId="48" xfId="60" applyNumberFormat="1" applyFont="1" applyBorder="1" applyAlignment="1">
      <alignment horizontal="center" vertical="center" wrapText="1"/>
    </xf>
    <xf numFmtId="3" fontId="67" fillId="0" borderId="51" xfId="60" applyNumberFormat="1" applyFont="1" applyBorder="1" applyAlignment="1">
      <alignment horizontal="center" vertical="center" wrapText="1"/>
    </xf>
    <xf numFmtId="3" fontId="67" fillId="0" borderId="22" xfId="60" applyNumberFormat="1" applyFont="1" applyBorder="1" applyAlignment="1">
      <alignment horizontal="center" vertical="center" wrapText="1"/>
    </xf>
    <xf numFmtId="3" fontId="67" fillId="0" borderId="52" xfId="60" applyNumberFormat="1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left" vertical="center" wrapText="1"/>
    </xf>
    <xf numFmtId="164" fontId="67" fillId="0" borderId="38" xfId="0" applyNumberFormat="1" applyFont="1" applyBorder="1" applyAlignment="1">
      <alignment horizontal="center" vertical="center" wrapText="1"/>
    </xf>
    <xf numFmtId="164" fontId="67" fillId="0" borderId="39" xfId="0" applyNumberFormat="1" applyFont="1" applyBorder="1" applyAlignment="1">
      <alignment horizontal="center" vertical="center" wrapText="1"/>
    </xf>
    <xf numFmtId="43" fontId="67" fillId="0" borderId="30" xfId="60" applyNumberFormat="1" applyFont="1" applyBorder="1" applyAlignment="1">
      <alignment horizontal="center" vertical="center" wrapText="1"/>
    </xf>
    <xf numFmtId="43" fontId="67" fillId="0" borderId="23" xfId="60" applyNumberFormat="1" applyFont="1" applyBorder="1" applyAlignment="1">
      <alignment horizontal="center" vertical="center" wrapText="1"/>
    </xf>
    <xf numFmtId="3" fontId="67" fillId="0" borderId="38" xfId="60" applyNumberFormat="1" applyFont="1" applyBorder="1" applyAlignment="1">
      <alignment horizontal="center" vertical="center" wrapText="1"/>
    </xf>
    <xf numFmtId="3" fontId="67" fillId="0" borderId="10" xfId="60" applyNumberFormat="1" applyFont="1" applyBorder="1" applyAlignment="1">
      <alignment horizontal="center" vertical="center" wrapText="1"/>
    </xf>
    <xf numFmtId="3" fontId="67" fillId="0" borderId="39" xfId="6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164" fontId="67" fillId="0" borderId="11" xfId="0" applyNumberFormat="1" applyFont="1" applyBorder="1" applyAlignment="1">
      <alignment horizontal="center" vertical="center" wrapText="1"/>
    </xf>
    <xf numFmtId="164" fontId="67" fillId="0" borderId="13" xfId="0" applyNumberFormat="1" applyFont="1" applyBorder="1" applyAlignment="1">
      <alignment horizontal="center" vertical="center" wrapText="1"/>
    </xf>
    <xf numFmtId="43" fontId="67" fillId="0" borderId="14" xfId="60" applyNumberFormat="1" applyFont="1" applyBorder="1" applyAlignment="1">
      <alignment horizontal="center" vertical="center" wrapText="1"/>
    </xf>
    <xf numFmtId="43" fontId="67" fillId="0" borderId="63" xfId="60" applyNumberFormat="1" applyFont="1" applyBorder="1" applyAlignment="1">
      <alignment horizontal="center" vertical="center" wrapText="1"/>
    </xf>
    <xf numFmtId="3" fontId="67" fillId="0" borderId="11" xfId="60" applyNumberFormat="1" applyFont="1" applyBorder="1" applyAlignment="1">
      <alignment horizontal="center" vertical="center" wrapText="1"/>
    </xf>
    <xf numFmtId="3" fontId="67" fillId="0" borderId="12" xfId="60" applyNumberFormat="1" applyFont="1" applyBorder="1" applyAlignment="1">
      <alignment horizontal="center" vertical="center" wrapText="1"/>
    </xf>
    <xf numFmtId="3" fontId="67" fillId="0" borderId="13" xfId="60" applyNumberFormat="1" applyFont="1" applyBorder="1" applyAlignment="1">
      <alignment horizontal="center" vertical="center" wrapText="1"/>
    </xf>
    <xf numFmtId="164" fontId="67" fillId="0" borderId="15" xfId="0" applyNumberFormat="1" applyFont="1" applyBorder="1" applyAlignment="1">
      <alignment horizontal="center" vertical="center" wrapText="1"/>
    </xf>
    <xf numFmtId="164" fontId="67" fillId="0" borderId="19" xfId="0" applyNumberFormat="1" applyFont="1" applyBorder="1" applyAlignment="1">
      <alignment horizontal="center" vertical="center" wrapText="1"/>
    </xf>
    <xf numFmtId="43" fontId="67" fillId="0" borderId="20" xfId="0" applyNumberFormat="1" applyFont="1" applyBorder="1" applyAlignment="1">
      <alignment horizontal="center" vertical="center" wrapText="1"/>
    </xf>
    <xf numFmtId="3" fontId="67" fillId="0" borderId="15" xfId="0" applyNumberFormat="1" applyFont="1" applyBorder="1" applyAlignment="1">
      <alignment horizontal="center" vertical="center" wrapText="1"/>
    </xf>
    <xf numFmtId="3" fontId="67" fillId="0" borderId="16" xfId="0" applyNumberFormat="1" applyFont="1" applyBorder="1" applyAlignment="1">
      <alignment horizontal="center" vertical="center" wrapText="1"/>
    </xf>
    <xf numFmtId="3" fontId="67" fillId="0" borderId="19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73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7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76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54" fillId="33" borderId="56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56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top" wrapText="1"/>
    </xf>
    <xf numFmtId="0" fontId="53" fillId="0" borderId="77" xfId="0" applyFont="1" applyBorder="1" applyAlignment="1">
      <alignment horizontal="left" vertical="top" wrapText="1"/>
    </xf>
    <xf numFmtId="0" fontId="53" fillId="0" borderId="61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43" fontId="54" fillId="0" borderId="0" xfId="60" applyFont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6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left" vertical="top" wrapText="1"/>
    </xf>
    <xf numFmtId="0" fontId="56" fillId="0" borderId="30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 wrapText="1"/>
    </xf>
    <xf numFmtId="0" fontId="53" fillId="0" borderId="53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left" vertical="top" wrapText="1"/>
    </xf>
    <xf numFmtId="0" fontId="53" fillId="0" borderId="54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3" fillId="0" borderId="78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79" xfId="0" applyFont="1" applyBorder="1" applyAlignment="1">
      <alignment horizontal="left" vertical="top" wrapText="1"/>
    </xf>
    <xf numFmtId="0" fontId="54" fillId="33" borderId="57" xfId="0" applyFont="1" applyFill="1" applyBorder="1" applyAlignment="1">
      <alignment horizontal="left" vertical="center" wrapText="1"/>
    </xf>
    <xf numFmtId="0" fontId="54" fillId="33" borderId="54" xfId="0" applyFont="1" applyFill="1" applyBorder="1" applyAlignment="1">
      <alignment horizontal="left" vertical="center" wrapText="1"/>
    </xf>
    <xf numFmtId="0" fontId="54" fillId="33" borderId="55" xfId="0" applyFont="1" applyFill="1" applyBorder="1" applyAlignment="1">
      <alignment horizontal="left" vertical="center" wrapText="1"/>
    </xf>
    <xf numFmtId="0" fontId="53" fillId="0" borderId="4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64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left" vertical="top" wrapText="1"/>
    </xf>
    <xf numFmtId="0" fontId="56" fillId="0" borderId="45" xfId="0" applyFont="1" applyBorder="1" applyAlignment="1">
      <alignment horizontal="left" vertical="top" wrapText="1"/>
    </xf>
    <xf numFmtId="0" fontId="56" fillId="0" borderId="79" xfId="0" applyFont="1" applyBorder="1" applyAlignment="1">
      <alignment horizontal="left" vertical="top" wrapText="1"/>
    </xf>
    <xf numFmtId="0" fontId="56" fillId="0" borderId="61" xfId="0" applyFont="1" applyBorder="1" applyAlignment="1">
      <alignment horizontal="left" vertical="top" wrapText="1"/>
    </xf>
    <xf numFmtId="0" fontId="56" fillId="0" borderId="46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56" fillId="0" borderId="64" xfId="0" applyFont="1" applyBorder="1" applyAlignment="1">
      <alignment vertical="center" wrapText="1"/>
    </xf>
    <xf numFmtId="0" fontId="56" fillId="0" borderId="25" xfId="0" applyFont="1" applyBorder="1" applyAlignment="1">
      <alignment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80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left" vertical="center" wrapText="1"/>
    </xf>
    <xf numFmtId="0" fontId="56" fillId="0" borderId="79" xfId="0" applyFont="1" applyBorder="1" applyAlignment="1">
      <alignment horizontal="left" vertical="center" wrapText="1"/>
    </xf>
    <xf numFmtId="0" fontId="56" fillId="0" borderId="61" xfId="0" applyFont="1" applyBorder="1" applyAlignment="1">
      <alignment horizontal="left" vertical="center" wrapText="1"/>
    </xf>
    <xf numFmtId="0" fontId="53" fillId="0" borderId="82" xfId="0" applyFont="1" applyBorder="1" applyAlignment="1">
      <alignment horizontal="center" vertical="center" wrapText="1"/>
    </xf>
    <xf numFmtId="0" fontId="53" fillId="0" borderId="83" xfId="0" applyFont="1" applyBorder="1" applyAlignment="1">
      <alignment horizontal="center" vertical="center" wrapText="1"/>
    </xf>
    <xf numFmtId="0" fontId="53" fillId="0" borderId="84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173" fontId="64" fillId="0" borderId="17" xfId="60" applyNumberFormat="1" applyFont="1" applyBorder="1" applyAlignment="1">
      <alignment horizontal="left" vertical="top" wrapText="1"/>
    </xf>
    <xf numFmtId="173" fontId="64" fillId="0" borderId="56" xfId="60" applyNumberFormat="1" applyFont="1" applyBorder="1" applyAlignment="1">
      <alignment horizontal="left" vertical="top" wrapText="1"/>
    </xf>
    <xf numFmtId="173" fontId="64" fillId="0" borderId="21" xfId="60" applyNumberFormat="1" applyFont="1" applyBorder="1" applyAlignment="1">
      <alignment horizontal="left" vertical="top" wrapText="1"/>
    </xf>
    <xf numFmtId="0" fontId="53" fillId="0" borderId="79" xfId="0" applyFont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53" fillId="0" borderId="74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left" vertical="center" wrapText="1"/>
    </xf>
    <xf numFmtId="0" fontId="54" fillId="0" borderId="49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center" vertical="top" wrapText="1"/>
    </xf>
    <xf numFmtId="0" fontId="59" fillId="0" borderId="53" xfId="0" applyFont="1" applyBorder="1" applyAlignment="1">
      <alignment horizontal="center" vertical="top" wrapText="1"/>
    </xf>
    <xf numFmtId="0" fontId="59" fillId="0" borderId="58" xfId="0" applyFont="1" applyBorder="1" applyAlignment="1">
      <alignment horizontal="center" vertical="top" wrapText="1"/>
    </xf>
    <xf numFmtId="173" fontId="59" fillId="0" borderId="42" xfId="60" applyNumberFormat="1" applyFont="1" applyBorder="1" applyAlignment="1">
      <alignment horizontal="left" vertical="top" wrapText="1"/>
    </xf>
    <xf numFmtId="173" fontId="59" fillId="0" borderId="25" xfId="60" applyNumberFormat="1" applyFont="1" applyBorder="1" applyAlignment="1">
      <alignment horizontal="left" vertical="top" wrapText="1"/>
    </xf>
    <xf numFmtId="173" fontId="59" fillId="0" borderId="64" xfId="60" applyNumberFormat="1" applyFont="1" applyBorder="1" applyAlignment="1">
      <alignment horizontal="left" vertical="top" wrapText="1"/>
    </xf>
    <xf numFmtId="0" fontId="59" fillId="0" borderId="63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173" fontId="64" fillId="0" borderId="43" xfId="60" applyNumberFormat="1" applyFont="1" applyBorder="1" applyAlignment="1">
      <alignment horizontal="left" vertical="top" wrapText="1"/>
    </xf>
    <xf numFmtId="173" fontId="64" fillId="0" borderId="54" xfId="60" applyNumberFormat="1" applyFont="1" applyBorder="1" applyAlignment="1">
      <alignment horizontal="left" vertical="top" wrapText="1"/>
    </xf>
    <xf numFmtId="173" fontId="64" fillId="0" borderId="55" xfId="60" applyNumberFormat="1" applyFont="1" applyBorder="1" applyAlignment="1">
      <alignment horizontal="left" vertical="top" wrapText="1"/>
    </xf>
    <xf numFmtId="0" fontId="65" fillId="0" borderId="0" xfId="0" applyFont="1" applyAlignment="1">
      <alignment horizontal="center" vertical="center" wrapText="1"/>
    </xf>
    <xf numFmtId="43" fontId="65" fillId="0" borderId="0" xfId="60" applyFont="1" applyAlignment="1">
      <alignment horizontal="center" vertical="center" wrapText="1"/>
    </xf>
    <xf numFmtId="0" fontId="64" fillId="35" borderId="17" xfId="0" applyFont="1" applyFill="1" applyBorder="1" applyAlignment="1">
      <alignment horizontal="center" vertical="center" wrapText="1"/>
    </xf>
    <xf numFmtId="0" fontId="64" fillId="35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1.2%20&#1074;-&#1075;%20&#1084;&#1077;&#1088;&#1078;&#107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3.1.2%20&#1082;&#1072;&#1085;&#1072;&#1083;&#1110;&#1079;&#1072;&#1094;&#1110;&#110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1.1.3%20&#1088;&#1077;&#1082;&#1086;&#1085;&#1089;&#1090;&#1088;&#1091;&#1082;&#1094;&#111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3.1%20&#1086;&#1095;&#1080;&#1089;&#1085;&#1110;%20&#1089;&#1087;&#1086;&#1088;&#1091;&#1076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3.2%20&#1082;&#1072;&#1085;&#1072;&#1083;&#1110;&#1079;&#1072;&#1094;&#111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3.1.3%20&#1086;&#1095;&#1080;&#1089;&#1085;&#1110;%20&#1089;&#1087;&#1086;&#1088;&#1091;&#1076;&#1080;%20&#1089;&#1091;&#1073;&#1108;&#1082;&#1090;&#1110;&#1074;%20&#1075;&#1086;&#1089;&#1087;&#1086;&#1076;&#1072;&#1088;&#1102;&#1074;&#1072;&#1085;&#1085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3.1.4%20&#1079;&#1083;&#1080;&#1074;&#1086;&#1074;&#1072;%20&#1082;&#1072;&#1085;&#1072;&#1083;&#1110;&#1079;&#1072;&#1094;&#111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3.2%20&#1079;&#1072;&#1088;&#1080;&#1073;&#1083;&#1077;&#1085;&#1085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3.3%20&#1086;&#1073;&#1086;&#1088;&#1086;&#1090;&#1085;&#1077;%20&#1074;&#1086;&#1076;&#1086;&#1087;&#1086;&#1089;&#1090;&#1072;&#1095;&#1072;&#1085;&#1085;&#11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3.4%20&#1084;&#1072;&#1083;&#1110;%20&#1088;&#1110;&#1095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2.11.28_&#1056;&#1062;&#1055;_&#1044;&#1086;&#1076;.3_&#1053;&#1072;&#1087;&#1088;&#1103;&#1084;&#1080;%20&#1090;&#1072;%20&#1079;&#1072;&#1093;&#1086;&#1076;&#1080;%20&#1087;&#1088;&#1086;&#1075;&#1088;&#1072;&#1084;&#1080;_3.1.1%20&#1086;&#1095;&#1080;&#1089;&#1085;&#1110;%20&#1089;&#1087;&#1086;&#1088;&#1091;&#107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Меліорація_ФОРМА"/>
      <sheetName val="1.Меліорація_Розяснення"/>
      <sheetName val="1.Меліорація_ЗВЕДЕНА"/>
      <sheetName val="1.М_Бобровиця"/>
      <sheetName val="1.М_Городня"/>
      <sheetName val="1.М_Ічня"/>
      <sheetName val="1.М_Козелець"/>
      <sheetName val="1.М_Короп"/>
      <sheetName val="1.М_Корюківка"/>
      <sheetName val="1.М_Куликівка"/>
      <sheetName val="1.М_Ніжин"/>
      <sheetName val="1.М_Носівка"/>
      <sheetName val="1.М_Прилуки"/>
      <sheetName val="1.М_Ріпки"/>
      <sheetName val="1.М_Семенівка"/>
      <sheetName val="1.М_Сосниця"/>
      <sheetName val="1.М_Срібне"/>
      <sheetName val="1.М_Талалаївка"/>
      <sheetName val="1.М_Чернігів"/>
      <sheetName val="1.М_Щорс"/>
    </sheetNames>
    <sheetDataSet>
      <sheetData sheetId="2">
        <row r="15">
          <cell r="E15">
            <v>680.447</v>
          </cell>
          <cell r="F15">
            <v>706.13797</v>
          </cell>
          <cell r="G15">
            <v>739.7215419999999</v>
          </cell>
          <cell r="H15">
            <v>780.049694</v>
          </cell>
          <cell r="I15">
            <v>809.929218</v>
          </cell>
          <cell r="J15">
            <v>823.8900920000001</v>
          </cell>
          <cell r="K15">
            <v>860.1160940000001</v>
          </cell>
          <cell r="L15">
            <v>902.2377940000001</v>
          </cell>
          <cell r="M15">
            <v>916.2610679999999</v>
          </cell>
        </row>
        <row r="16">
          <cell r="E16">
            <v>333.038</v>
          </cell>
          <cell r="F16">
            <v>299.255388</v>
          </cell>
          <cell r="G16">
            <v>307.999528</v>
          </cell>
          <cell r="H16">
            <v>317.91141999999996</v>
          </cell>
          <cell r="I16">
            <v>329.29200199999997</v>
          </cell>
          <cell r="J16">
            <v>342.421212</v>
          </cell>
          <cell r="K16">
            <v>357.578988</v>
          </cell>
          <cell r="L16">
            <v>375.080268</v>
          </cell>
          <cell r="M16">
            <v>395.21499000000006</v>
          </cell>
        </row>
        <row r="17">
          <cell r="E17">
            <v>1437.84</v>
          </cell>
          <cell r="F17">
            <v>1636.6108479999998</v>
          </cell>
          <cell r="G17">
            <v>1777.0113500000002</v>
          </cell>
          <cell r="H17">
            <v>2009.1963460000002</v>
          </cell>
          <cell r="I17">
            <v>2357.2174139999997</v>
          </cell>
          <cell r="J17">
            <v>2148.8000540000003</v>
          </cell>
          <cell r="K17">
            <v>2508.6498739999997</v>
          </cell>
          <cell r="L17">
            <v>2188.479452</v>
          </cell>
          <cell r="M17">
            <v>2315.3765400000007</v>
          </cell>
        </row>
        <row r="18">
          <cell r="E18">
            <v>403.37086000000005</v>
          </cell>
          <cell r="F18">
            <v>415.124784</v>
          </cell>
          <cell r="G18">
            <v>434.9972239999999</v>
          </cell>
          <cell r="H18">
            <v>376.30024802965244</v>
          </cell>
          <cell r="I18">
            <v>389.59688531869</v>
          </cell>
          <cell r="J18">
            <v>404.5927511627221</v>
          </cell>
          <cell r="K18">
            <v>422.0114424779563</v>
          </cell>
          <cell r="L18">
            <v>442.2018260912272</v>
          </cell>
          <cell r="M18">
            <v>465.6300649932333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ЕО Дніпра-ЗВЕДЕНА"/>
      <sheetName val="1.ЕО_Борзна"/>
      <sheetName val="1.ЕО_Ічня"/>
      <sheetName val="1.ЕО_Куликівка"/>
      <sheetName val="1.ЕО_Мена"/>
      <sheetName val="1.ЕО_Ніжин"/>
      <sheetName val="1.ЕО_Н.-Сіверський"/>
      <sheetName val="1.ЕО_Носівка"/>
      <sheetName val="1.ЕО_Талалаївка"/>
      <sheetName val="1.ЕО_м.Ніжин"/>
    </sheetNames>
    <sheetDataSet>
      <sheetData sheetId="0">
        <row r="14">
          <cell r="F14">
            <v>1.9</v>
          </cell>
          <cell r="G14">
            <v>1.7</v>
          </cell>
          <cell r="H14">
            <v>5.8</v>
          </cell>
          <cell r="I14">
            <v>3.5</v>
          </cell>
          <cell r="J14">
            <v>5.5</v>
          </cell>
          <cell r="K14">
            <v>2.05</v>
          </cell>
          <cell r="L14">
            <v>1.5</v>
          </cell>
          <cell r="M14">
            <v>1.5</v>
          </cell>
          <cell r="N14">
            <v>1.5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Меліорація-ЗВЕДЕНА"/>
      <sheetName val="2.М_Бахмач"/>
      <sheetName val="2.М_Бобровиця"/>
      <sheetName val="2.М_Борзна"/>
      <sheetName val="2.М_Городня"/>
      <sheetName val="2.М_Ічня"/>
      <sheetName val="2.М_Козелець"/>
      <sheetName val="2.М_Короп"/>
      <sheetName val="2.М_Корюківка"/>
      <sheetName val="2.М_Куликівка"/>
      <sheetName val="2.М_Ніжин"/>
      <sheetName val="2.М_Носівка"/>
      <sheetName val="2.М_Прилуки"/>
      <sheetName val="2.М_Ріпки"/>
      <sheetName val="2.М_Сосниця"/>
      <sheetName val="2.М_Семенівка"/>
      <sheetName val="2.М_Срібне"/>
      <sheetName val="2.М_Талалаївка"/>
      <sheetName val="2.М_Чернігів"/>
      <sheetName val="2.М_Щорс"/>
    </sheetNames>
    <sheetDataSet>
      <sheetData sheetId="0">
        <row r="16">
          <cell r="F16">
            <v>800</v>
          </cell>
          <cell r="G16">
            <v>1000</v>
          </cell>
          <cell r="H16">
            <v>1000</v>
          </cell>
          <cell r="I16">
            <v>1100</v>
          </cell>
          <cell r="J16">
            <v>1200</v>
          </cell>
          <cell r="K16">
            <v>1700</v>
          </cell>
          <cell r="L16">
            <v>3000</v>
          </cell>
          <cell r="M16">
            <v>3000</v>
          </cell>
          <cell r="N16">
            <v>1500</v>
          </cell>
        </row>
        <row r="17">
          <cell r="F17">
            <v>500</v>
          </cell>
          <cell r="G17">
            <v>510</v>
          </cell>
          <cell r="H17">
            <v>550</v>
          </cell>
          <cell r="I17">
            <v>395</v>
          </cell>
          <cell r="J17">
            <v>405</v>
          </cell>
          <cell r="K17">
            <v>640</v>
          </cell>
          <cell r="L17">
            <v>760</v>
          </cell>
          <cell r="M17">
            <v>1120</v>
          </cell>
          <cell r="N17">
            <v>71.3</v>
          </cell>
        </row>
        <row r="18">
          <cell r="F18">
            <v>0</v>
          </cell>
          <cell r="G18">
            <v>90</v>
          </cell>
          <cell r="H18">
            <v>145</v>
          </cell>
          <cell r="I18">
            <v>115</v>
          </cell>
          <cell r="J18">
            <v>105</v>
          </cell>
          <cell r="K18">
            <v>65</v>
          </cell>
          <cell r="L18">
            <v>429.98</v>
          </cell>
          <cell r="M18">
            <v>220</v>
          </cell>
          <cell r="N18">
            <v>70</v>
          </cell>
        </row>
        <row r="19">
          <cell r="F19">
            <v>1100</v>
          </cell>
          <cell r="G19">
            <v>950</v>
          </cell>
          <cell r="H19">
            <v>1245</v>
          </cell>
          <cell r="I19">
            <v>895</v>
          </cell>
          <cell r="J19">
            <v>985</v>
          </cell>
          <cell r="K19">
            <v>1515</v>
          </cell>
          <cell r="L19">
            <v>3678</v>
          </cell>
          <cell r="M19">
            <v>4405</v>
          </cell>
          <cell r="N19">
            <v>1855.6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.1_ЕО Дніпра"/>
      <sheetName val="ГУ ЖКГ"/>
      <sheetName val="2.ЕО Бахмач"/>
      <sheetName val="2.ЕО Короп"/>
      <sheetName val="2.ЕО Куликівка"/>
      <sheetName val="2.ЕО Чернігів"/>
      <sheetName val="1.ЕО м.Ніжин"/>
      <sheetName val="1.ЕО Варва"/>
    </sheetNames>
    <sheetDataSet>
      <sheetData sheetId="0">
        <row r="16">
          <cell r="H16">
            <v>2800</v>
          </cell>
          <cell r="I16">
            <v>3340</v>
          </cell>
          <cell r="J16">
            <v>2800</v>
          </cell>
          <cell r="K16">
            <v>6360</v>
          </cell>
          <cell r="L16">
            <v>13460</v>
          </cell>
          <cell r="M16">
            <v>12950</v>
          </cell>
          <cell r="N16">
            <v>12050</v>
          </cell>
          <cell r="O16">
            <v>11350</v>
          </cell>
          <cell r="P16">
            <v>11260</v>
          </cell>
        </row>
        <row r="17">
          <cell r="H17">
            <v>3663.148</v>
          </cell>
          <cell r="I17">
            <v>900</v>
          </cell>
          <cell r="J17">
            <v>1460</v>
          </cell>
          <cell r="K17">
            <v>4170</v>
          </cell>
          <cell r="L17">
            <v>9150</v>
          </cell>
          <cell r="M17">
            <v>9330</v>
          </cell>
          <cell r="N17">
            <v>8340</v>
          </cell>
          <cell r="O17">
            <v>7880</v>
          </cell>
          <cell r="P17">
            <v>7990</v>
          </cell>
        </row>
        <row r="18">
          <cell r="H18">
            <v>300</v>
          </cell>
          <cell r="I18">
            <v>200</v>
          </cell>
          <cell r="J18">
            <v>150</v>
          </cell>
          <cell r="K18">
            <v>150</v>
          </cell>
          <cell r="L18">
            <v>150</v>
          </cell>
          <cell r="M18">
            <v>50</v>
          </cell>
          <cell r="N18">
            <v>50</v>
          </cell>
          <cell r="O18">
            <v>50</v>
          </cell>
          <cell r="P18">
            <v>50</v>
          </cell>
        </row>
        <row r="19">
          <cell r="H19">
            <v>52.3</v>
          </cell>
          <cell r="I19">
            <v>60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ЕО Дніпра-ЗВЕДЕНА"/>
      <sheetName val="1.ЕО_Борзна"/>
      <sheetName val="1.ЕО_Ічня"/>
      <sheetName val="1.ЕО_Куликівка"/>
      <sheetName val="1.ЕО_Мена"/>
      <sheetName val="1.ЕО_Ніжин"/>
      <sheetName val="1.ЕО_Н.-Сіверський"/>
      <sheetName val="1.ЕО_Носівка"/>
      <sheetName val="1.ЕО_Талалаївка"/>
      <sheetName val="1.ЕО_м.Ніжин"/>
    </sheetNames>
    <sheetDataSet>
      <sheetData sheetId="0">
        <row r="15">
          <cell r="F15">
            <v>310</v>
          </cell>
          <cell r="G15">
            <v>310</v>
          </cell>
          <cell r="H15">
            <v>3000</v>
          </cell>
          <cell r="I15">
            <v>1410</v>
          </cell>
          <cell r="J15">
            <v>3319</v>
          </cell>
          <cell r="K15">
            <v>810</v>
          </cell>
          <cell r="L15">
            <v>210</v>
          </cell>
          <cell r="M15">
            <v>210</v>
          </cell>
          <cell r="N15">
            <v>210</v>
          </cell>
        </row>
        <row r="16">
          <cell r="F16">
            <v>140</v>
          </cell>
          <cell r="G16">
            <v>140</v>
          </cell>
          <cell r="H16">
            <v>60</v>
          </cell>
          <cell r="I16">
            <v>120</v>
          </cell>
          <cell r="J16">
            <v>70</v>
          </cell>
          <cell r="K16">
            <v>70</v>
          </cell>
          <cell r="L16">
            <v>20</v>
          </cell>
          <cell r="M16">
            <v>20</v>
          </cell>
          <cell r="N16">
            <v>20</v>
          </cell>
        </row>
        <row r="17">
          <cell r="F17">
            <v>53.3</v>
          </cell>
          <cell r="G17">
            <v>53.3</v>
          </cell>
          <cell r="H17">
            <v>303.3</v>
          </cell>
          <cell r="I17">
            <v>253.3</v>
          </cell>
          <cell r="J17">
            <v>3.3</v>
          </cell>
          <cell r="K17">
            <v>3.3</v>
          </cell>
          <cell r="L17">
            <v>3.4</v>
          </cell>
          <cell r="M17">
            <v>3.4</v>
          </cell>
          <cell r="N17">
            <v>3.4</v>
          </cell>
        </row>
        <row r="18">
          <cell r="F18">
            <v>33</v>
          </cell>
          <cell r="G18">
            <v>19</v>
          </cell>
          <cell r="H18">
            <v>19</v>
          </cell>
          <cell r="I18">
            <v>19</v>
          </cell>
          <cell r="J18">
            <v>19</v>
          </cell>
          <cell r="K18">
            <v>19</v>
          </cell>
          <cell r="L18">
            <v>19</v>
          </cell>
          <cell r="M18">
            <v>19</v>
          </cell>
          <cell r="N18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.ЕО Дніпра-ЗВЕДЕНА"/>
      <sheetName val="2.ЕО_Бахмач"/>
      <sheetName val="2.ЕО_Ічня"/>
      <sheetName val="2.ЕО_Короп"/>
      <sheetName val="2.ЕО_Куликівка"/>
      <sheetName val="2.ЕО_Мена"/>
      <sheetName val="2.ЕО_Ніжин"/>
      <sheetName val="2.ЕО_Н.-Сіверський"/>
      <sheetName val="2.ЕО Чернігів"/>
      <sheetName val="2.ЕО_м.Ніжин"/>
    </sheetNames>
    <sheetDataSet>
      <sheetData sheetId="0">
        <row r="14">
          <cell r="F14">
            <v>1.3</v>
          </cell>
          <cell r="G14">
            <v>0.9</v>
          </cell>
          <cell r="H14">
            <v>0.1</v>
          </cell>
          <cell r="I14">
            <v>0.1</v>
          </cell>
          <cell r="J14">
            <v>1.08</v>
          </cell>
          <cell r="K14">
            <v>0.18</v>
          </cell>
          <cell r="L14">
            <v>0.08</v>
          </cell>
          <cell r="M14">
            <v>0.08</v>
          </cell>
          <cell r="N14">
            <v>0.08</v>
          </cell>
        </row>
        <row r="15">
          <cell r="F15">
            <v>1050</v>
          </cell>
          <cell r="G15">
            <v>800</v>
          </cell>
          <cell r="H15">
            <v>297</v>
          </cell>
          <cell r="I15">
            <v>829</v>
          </cell>
          <cell r="J15">
            <v>627</v>
          </cell>
          <cell r="K15">
            <v>531</v>
          </cell>
          <cell r="L15">
            <v>28</v>
          </cell>
          <cell r="M15">
            <v>30</v>
          </cell>
          <cell r="N15">
            <v>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.2_ЕО Дніпра-ЗВЕДЕНА"/>
      <sheetName val="4.ЕО м.Ніжин"/>
      <sheetName val="4.ЕО Дніпра-ЗВЕДЕНА без ДБ"/>
      <sheetName val="4.ЕО Н.-Сіверський"/>
      <sheetName val="4.ЕО м.Ніжин (2)"/>
    </sheetNames>
    <sheetDataSet>
      <sheetData sheetId="0">
        <row r="14">
          <cell r="G14">
            <v>2.755</v>
          </cell>
          <cell r="H14">
            <v>2.725</v>
          </cell>
          <cell r="I14">
            <v>1.0550000000000002</v>
          </cell>
          <cell r="J14">
            <v>0.99</v>
          </cell>
          <cell r="K14">
            <v>1.0550000000000002</v>
          </cell>
          <cell r="L14">
            <v>1.075</v>
          </cell>
          <cell r="M14">
            <v>0.5</v>
          </cell>
          <cell r="N14">
            <v>0.5</v>
          </cell>
        </row>
        <row r="15">
          <cell r="G15">
            <v>910</v>
          </cell>
          <cell r="H15">
            <v>810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2961.6</v>
          </cell>
          <cell r="H16">
            <v>558</v>
          </cell>
          <cell r="I16">
            <v>550</v>
          </cell>
          <cell r="J16">
            <v>640</v>
          </cell>
          <cell r="K16">
            <v>841</v>
          </cell>
          <cell r="L16">
            <v>841</v>
          </cell>
          <cell r="M16">
            <v>500</v>
          </cell>
          <cell r="N16">
            <v>500</v>
          </cell>
          <cell r="O16">
            <v>0</v>
          </cell>
        </row>
        <row r="17">
          <cell r="G17">
            <v>0</v>
          </cell>
          <cell r="H17">
            <v>50</v>
          </cell>
          <cell r="I17">
            <v>227</v>
          </cell>
          <cell r="J17">
            <v>154</v>
          </cell>
          <cell r="K17">
            <v>134</v>
          </cell>
          <cell r="L17">
            <v>170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27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.ЕО Дніпра"/>
    </sheetNames>
    <sheetDataSet>
      <sheetData sheetId="0">
        <row r="16">
          <cell r="G16">
            <v>200</v>
          </cell>
          <cell r="H16">
            <v>200</v>
          </cell>
          <cell r="I16">
            <v>200</v>
          </cell>
          <cell r="J16">
            <v>200</v>
          </cell>
          <cell r="K16">
            <v>200</v>
          </cell>
          <cell r="L16">
            <v>200</v>
          </cell>
          <cell r="M16">
            <v>200</v>
          </cell>
          <cell r="N16">
            <v>200</v>
          </cell>
          <cell r="O16">
            <v>200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.ЕО Дніпра-ЗВЕДЕНА"/>
      <sheetName val="5.ЕО Ічня"/>
      <sheetName val="5.ЕО Н.-Сіверський"/>
      <sheetName val="5.ЕО м.Ніжин"/>
    </sheetNames>
    <sheetDataSet>
      <sheetData sheetId="0">
        <row r="14">
          <cell r="F14">
            <v>0.30000000000000004</v>
          </cell>
          <cell r="G14">
            <v>0.2</v>
          </cell>
          <cell r="H14">
            <v>0.2</v>
          </cell>
        </row>
        <row r="15">
          <cell r="F15">
            <v>45</v>
          </cell>
          <cell r="G15">
            <v>42</v>
          </cell>
          <cell r="H15">
            <v>42</v>
          </cell>
          <cell r="I15">
            <v>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ЕО Дніпра-ЗВЕДЕНА"/>
      <sheetName val="7.ЕО Бахмач"/>
      <sheetName val="7.ЕО Бобровиця"/>
      <sheetName val="7.ЕО Борзна"/>
      <sheetName val="7.ЕО Варва"/>
      <sheetName val="7.ЕО Ічня"/>
      <sheetName val="7.ЕО Козелець"/>
      <sheetName val="7.ЕО Короп"/>
      <sheetName val="7.ЕО Корюківка"/>
      <sheetName val="7.ЕО Мена"/>
      <sheetName val="7.ЕО Ніжин"/>
      <sheetName val="7.ЕО Носівка"/>
      <sheetName val="7.ЕО Прилуки"/>
      <sheetName val="7.ЕО Семенівка"/>
      <sheetName val="7.ЕО Сосниця"/>
      <sheetName val="7.ЕО Срібне"/>
      <sheetName val="7.ЕО Талалаївка"/>
      <sheetName val="7.ЕО Щорс"/>
      <sheetName val="7.ЕО м.Ніжин"/>
      <sheetName val="7.ЕО м.Прилуки"/>
    </sheetNames>
    <sheetDataSet>
      <sheetData sheetId="0">
        <row r="14">
          <cell r="F14">
            <v>5.220000000000001</v>
          </cell>
          <cell r="G14">
            <v>5.7749999999999995</v>
          </cell>
          <cell r="H14">
            <v>4.15</v>
          </cell>
          <cell r="I14">
            <v>3.5600000000000005</v>
          </cell>
          <cell r="J14">
            <v>5.859999999999999</v>
          </cell>
          <cell r="K14">
            <v>5.34</v>
          </cell>
          <cell r="L14">
            <v>5.1</v>
          </cell>
          <cell r="M14">
            <v>2.8000000000000003</v>
          </cell>
          <cell r="N14">
            <v>1.7000000000000002</v>
          </cell>
        </row>
        <row r="15">
          <cell r="F15">
            <v>3652.81</v>
          </cell>
          <cell r="G15">
            <v>3352.81</v>
          </cell>
          <cell r="H15">
            <v>236</v>
          </cell>
          <cell r="I15">
            <v>250</v>
          </cell>
          <cell r="J15">
            <v>640</v>
          </cell>
          <cell r="K15">
            <v>900</v>
          </cell>
          <cell r="L15">
            <v>1275</v>
          </cell>
          <cell r="M15">
            <v>1210</v>
          </cell>
          <cell r="N15">
            <v>1020</v>
          </cell>
        </row>
        <row r="16">
          <cell r="F16">
            <v>290.5</v>
          </cell>
          <cell r="G16">
            <v>283</v>
          </cell>
          <cell r="H16">
            <v>197</v>
          </cell>
          <cell r="I16">
            <v>100</v>
          </cell>
          <cell r="J16">
            <v>260</v>
          </cell>
          <cell r="K16">
            <v>300</v>
          </cell>
          <cell r="L16">
            <v>505</v>
          </cell>
          <cell r="M16">
            <v>380</v>
          </cell>
          <cell r="N16">
            <v>300</v>
          </cell>
        </row>
        <row r="17">
          <cell r="F17">
            <v>275</v>
          </cell>
          <cell r="G17">
            <v>50</v>
          </cell>
          <cell r="H17">
            <v>20</v>
          </cell>
          <cell r="I17">
            <v>20</v>
          </cell>
          <cell r="J17">
            <v>20</v>
          </cell>
          <cell r="K17">
            <v>20</v>
          </cell>
          <cell r="L17">
            <v>0</v>
          </cell>
          <cell r="M17">
            <v>0</v>
          </cell>
          <cell r="N17">
            <v>20</v>
          </cell>
        </row>
        <row r="18">
          <cell r="F18">
            <v>285</v>
          </cell>
          <cell r="G18">
            <v>180</v>
          </cell>
          <cell r="H18">
            <v>495</v>
          </cell>
          <cell r="I18">
            <v>775</v>
          </cell>
          <cell r="J18">
            <v>825</v>
          </cell>
          <cell r="K18">
            <v>650</v>
          </cell>
          <cell r="L18">
            <v>520</v>
          </cell>
          <cell r="M18">
            <v>290</v>
          </cell>
          <cell r="N18">
            <v>250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.1_ЕО Дніпра"/>
      <sheetName val="ГУ ЖКГ"/>
      <sheetName val="2.ЕО Бахмач"/>
      <sheetName val="2.ЕО Короп"/>
      <sheetName val="2.ЕО Куликівка"/>
      <sheetName val="2.ЕО Чернігів"/>
      <sheetName val="1.ЕО м.Ніжин"/>
      <sheetName val="1.ЕО Варва"/>
    </sheetNames>
    <sheetDataSet>
      <sheetData sheetId="0">
        <row r="15">
          <cell r="H15">
            <v>0.30000000000000004</v>
          </cell>
          <cell r="I15">
            <v>0.5</v>
          </cell>
          <cell r="J15">
            <v>0</v>
          </cell>
          <cell r="K15">
            <v>0</v>
          </cell>
          <cell r="L15">
            <v>0</v>
          </cell>
          <cell r="M15">
            <v>3.1</v>
          </cell>
          <cell r="N15">
            <v>0.8</v>
          </cell>
          <cell r="O15">
            <v>0</v>
          </cell>
          <cell r="P15">
            <v>105.45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Normal="120"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30.7109375" style="198" customWidth="1"/>
    <col min="2" max="10" width="11.7109375" style="198" customWidth="1"/>
    <col min="11" max="11" width="12.7109375" style="198" customWidth="1"/>
    <col min="12" max="16384" width="9.140625" style="198" customWidth="1"/>
  </cols>
  <sheetData>
    <row r="1" spans="6:11" s="197" customFormat="1" ht="15.75">
      <c r="F1" s="478" t="s">
        <v>103</v>
      </c>
      <c r="G1" s="478"/>
      <c r="H1" s="478"/>
      <c r="I1" s="478"/>
      <c r="J1" s="478"/>
      <c r="K1" s="478"/>
    </row>
    <row r="2" spans="6:11" s="197" customFormat="1" ht="30" customHeight="1">
      <c r="F2" s="479" t="s">
        <v>227</v>
      </c>
      <c r="G2" s="479"/>
      <c r="H2" s="479"/>
      <c r="I2" s="479"/>
      <c r="J2" s="479"/>
      <c r="K2" s="479"/>
    </row>
    <row r="3" spans="7:11" s="197" customFormat="1" ht="15" customHeight="1">
      <c r="G3" s="492"/>
      <c r="H3" s="492"/>
      <c r="I3" s="492"/>
      <c r="J3" s="492"/>
      <c r="K3" s="492"/>
    </row>
    <row r="5" spans="1:11" s="212" customFormat="1" ht="20.25" customHeight="1">
      <c r="A5" s="480" t="s">
        <v>100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</row>
    <row r="6" spans="1:11" s="212" customFormat="1" ht="20.25" customHeight="1">
      <c r="A6" s="480" t="s">
        <v>1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</row>
    <row r="7" spans="1:11" s="212" customFormat="1" ht="20.25" customHeight="1">
      <c r="A7" s="480" t="s">
        <v>2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</row>
    <row r="8" ht="15.75" thickBot="1"/>
    <row r="9" spans="1:11" ht="21.75" customHeight="1">
      <c r="A9" s="481" t="s">
        <v>101</v>
      </c>
      <c r="B9" s="486" t="s">
        <v>105</v>
      </c>
      <c r="C9" s="487"/>
      <c r="D9" s="487"/>
      <c r="E9" s="487"/>
      <c r="F9" s="487"/>
      <c r="G9" s="487"/>
      <c r="H9" s="487"/>
      <c r="I9" s="487"/>
      <c r="J9" s="488"/>
      <c r="K9" s="489" t="s">
        <v>106</v>
      </c>
    </row>
    <row r="10" spans="1:11" ht="17.25" customHeight="1">
      <c r="A10" s="482"/>
      <c r="B10" s="493" t="s">
        <v>12</v>
      </c>
      <c r="C10" s="494"/>
      <c r="D10" s="494"/>
      <c r="E10" s="495"/>
      <c r="F10" s="493" t="s">
        <v>13</v>
      </c>
      <c r="G10" s="494"/>
      <c r="H10" s="494"/>
      <c r="I10" s="494"/>
      <c r="J10" s="495"/>
      <c r="K10" s="490"/>
    </row>
    <row r="11" spans="1:11" ht="21.75" customHeight="1" thickBot="1">
      <c r="A11" s="483"/>
      <c r="B11" s="240">
        <v>2013</v>
      </c>
      <c r="C11" s="206">
        <v>2014</v>
      </c>
      <c r="D11" s="206">
        <v>2015</v>
      </c>
      <c r="E11" s="207">
        <v>2016</v>
      </c>
      <c r="F11" s="240">
        <v>2017</v>
      </c>
      <c r="G11" s="206">
        <v>2018</v>
      </c>
      <c r="H11" s="206">
        <v>2019</v>
      </c>
      <c r="I11" s="206">
        <v>2020</v>
      </c>
      <c r="J11" s="207">
        <v>2021</v>
      </c>
      <c r="K11" s="491"/>
    </row>
    <row r="12" spans="1:11" s="203" customFormat="1" ht="13.5" thickBot="1">
      <c r="A12" s="199" t="s">
        <v>102</v>
      </c>
      <c r="B12" s="200">
        <v>1</v>
      </c>
      <c r="C12" s="201">
        <v>2</v>
      </c>
      <c r="D12" s="201">
        <v>3</v>
      </c>
      <c r="E12" s="202">
        <v>4</v>
      </c>
      <c r="F12" s="200">
        <v>5</v>
      </c>
      <c r="G12" s="201">
        <v>6</v>
      </c>
      <c r="H12" s="201">
        <v>7</v>
      </c>
      <c r="I12" s="201">
        <v>8</v>
      </c>
      <c r="J12" s="202">
        <v>9</v>
      </c>
      <c r="K12" s="211">
        <v>10</v>
      </c>
    </row>
    <row r="13" spans="1:11" s="204" customFormat="1" ht="49.5" customHeight="1" thickBot="1">
      <c r="A13" s="214" t="s">
        <v>107</v>
      </c>
      <c r="B13" s="221">
        <f>SUM(B15:B20)</f>
        <v>81104.95386</v>
      </c>
      <c r="C13" s="222">
        <f aca="true" t="shared" si="0" ref="C13:J13">SUM(C15:C20)</f>
        <v>63358.63899</v>
      </c>
      <c r="D13" s="222">
        <f t="shared" si="0"/>
        <v>59444.429644</v>
      </c>
      <c r="E13" s="223">
        <f t="shared" si="0"/>
        <v>56474.15770802965</v>
      </c>
      <c r="F13" s="221">
        <f t="shared" si="0"/>
        <v>73707.7355193187</v>
      </c>
      <c r="G13" s="222">
        <f t="shared" si="0"/>
        <v>71897.40410916272</v>
      </c>
      <c r="H13" s="222">
        <f t="shared" si="0"/>
        <v>75060.13639847797</v>
      </c>
      <c r="I13" s="222">
        <f t="shared" si="0"/>
        <v>78018.79934009122</v>
      </c>
      <c r="J13" s="223">
        <f t="shared" si="0"/>
        <v>75234.18266299322</v>
      </c>
      <c r="K13" s="215">
        <f>SUM(B13:J13)</f>
        <v>634300.4382320733</v>
      </c>
    </row>
    <row r="14" spans="1:11" s="204" customFormat="1" ht="19.5" customHeight="1">
      <c r="A14" s="213" t="s">
        <v>37</v>
      </c>
      <c r="B14" s="224"/>
      <c r="C14" s="225"/>
      <c r="D14" s="225"/>
      <c r="E14" s="226"/>
      <c r="F14" s="224"/>
      <c r="G14" s="225"/>
      <c r="H14" s="225"/>
      <c r="I14" s="225"/>
      <c r="J14" s="226"/>
      <c r="K14" s="216"/>
    </row>
    <row r="15" spans="1:11" s="204" customFormat="1" ht="49.5" customHeight="1">
      <c r="A15" s="208" t="s">
        <v>108</v>
      </c>
      <c r="B15" s="227">
        <f>'Д.3_Напрями та заходи'!H74</f>
        <v>63823.6</v>
      </c>
      <c r="C15" s="228">
        <f>'Д.3_Напрями та заходи'!I74</f>
        <v>51333.4</v>
      </c>
      <c r="D15" s="228">
        <f>'Д.3_Напрями та заходи'!J74</f>
        <v>47683.4</v>
      </c>
      <c r="E15" s="229">
        <f>'Д.3_Напрями та заходи'!K74</f>
        <v>43423.4</v>
      </c>
      <c r="F15" s="227">
        <f>'Д.3_Напрями та заходи'!L74</f>
        <v>53093.4</v>
      </c>
      <c r="G15" s="228">
        <f>'Д.3_Напрями та заходи'!M74</f>
        <v>52913.4</v>
      </c>
      <c r="H15" s="228">
        <f>'Д.3_Напрями та заходи'!N74</f>
        <v>55093.4</v>
      </c>
      <c r="I15" s="228">
        <f>'Д.3_Напрями та заходи'!O74</f>
        <v>58063.4</v>
      </c>
      <c r="J15" s="229">
        <f>'Д.3_Напрями та заходи'!P74</f>
        <v>59483.4</v>
      </c>
      <c r="K15" s="217">
        <f aca="true" t="shared" si="1" ref="K15:K20">SUM(B15:J15)</f>
        <v>484910.80000000005</v>
      </c>
    </row>
    <row r="16" spans="1:11" s="204" customFormat="1" ht="49.5" customHeight="1">
      <c r="A16" s="208" t="s">
        <v>112</v>
      </c>
      <c r="B16" s="227">
        <f>'Д.3_Напрями та заходи'!H75</f>
        <v>3663.148</v>
      </c>
      <c r="C16" s="228">
        <f>'Д.3_Напрями та заходи'!I75</f>
        <v>900</v>
      </c>
      <c r="D16" s="228">
        <f>'Д.3_Напрями та заходи'!J75</f>
        <v>1460</v>
      </c>
      <c r="E16" s="229">
        <f>'Д.3_Напрями та заходи'!K75</f>
        <v>4170</v>
      </c>
      <c r="F16" s="227">
        <f>'Д.3_Напрями та заходи'!L75</f>
        <v>9150</v>
      </c>
      <c r="G16" s="228">
        <f>'Д.3_Напрями та заходи'!M75</f>
        <v>9330</v>
      </c>
      <c r="H16" s="228">
        <f>'Д.3_Напрями та заходи'!N75</f>
        <v>8340</v>
      </c>
      <c r="I16" s="228">
        <f>'Д.3_Напрями та заходи'!O75</f>
        <v>7880</v>
      </c>
      <c r="J16" s="229">
        <f>'Д.3_Напрями та заходи'!P75</f>
        <v>7990</v>
      </c>
      <c r="K16" s="217">
        <f t="shared" si="1"/>
        <v>52883.148</v>
      </c>
    </row>
    <row r="17" spans="1:11" ht="49.5" customHeight="1">
      <c r="A17" s="209" t="s">
        <v>109</v>
      </c>
      <c r="B17" s="230">
        <f>'Д.3_Напрями та заходи'!H76</f>
        <v>8104.857</v>
      </c>
      <c r="C17" s="231">
        <f>'Д.3_Напрями та заходи'!I76</f>
        <v>6036.947969999999</v>
      </c>
      <c r="D17" s="231">
        <f>'Д.3_Напрями та заходи'!J76</f>
        <v>5075.721541999999</v>
      </c>
      <c r="E17" s="232">
        <f>'Д.3_Напрями та заходи'!K76</f>
        <v>3475.0496940000003</v>
      </c>
      <c r="F17" s="233">
        <f>'Д.3_Напрями та заходи'!L76</f>
        <v>6014.929218</v>
      </c>
      <c r="G17" s="231">
        <f>'Д.3_Напрями та заходи'!M76</f>
        <v>4014.890092</v>
      </c>
      <c r="H17" s="234">
        <f>'Д.3_Напрями та заходи'!N76</f>
        <v>3605.116094</v>
      </c>
      <c r="I17" s="231">
        <f>'Д.3_Напрями та заходи'!O76</f>
        <v>3942.237794</v>
      </c>
      <c r="J17" s="235">
        <f>'Д.3_Напрями та заходи'!P76</f>
        <v>2217.561068</v>
      </c>
      <c r="K17" s="218">
        <f t="shared" si="1"/>
        <v>42487.310472000005</v>
      </c>
    </row>
    <row r="18" spans="1:11" ht="49.5" customHeight="1">
      <c r="A18" s="209" t="s">
        <v>110</v>
      </c>
      <c r="B18" s="230">
        <f>'Д.3_Напрями та заходи'!H77</f>
        <v>1063.538</v>
      </c>
      <c r="C18" s="231">
        <f>'Д.3_Напрями та заходи'!I77</f>
        <v>1062.255388</v>
      </c>
      <c r="D18" s="231">
        <f>'Д.3_Напрями та заходи'!J77</f>
        <v>1086.999528</v>
      </c>
      <c r="E18" s="232">
        <f>'Д.3_Напрями та заходи'!K77</f>
        <v>956.9114199999999</v>
      </c>
      <c r="F18" s="233">
        <f>'Д.3_Напрями та заходи'!L77</f>
        <v>1048.292002</v>
      </c>
      <c r="G18" s="231">
        <f>'Д.3_Напрями та заходи'!M77</f>
        <v>997.421212</v>
      </c>
      <c r="H18" s="234">
        <f>'Д.3_Напрями та заходи'!N77</f>
        <v>1362.558988</v>
      </c>
      <c r="I18" s="231">
        <f>'Д.3_Напрями та заходи'!O77</f>
        <v>1045.080268</v>
      </c>
      <c r="J18" s="235">
        <f>'Д.3_Напрями та заходи'!P77</f>
        <v>835.2149900000001</v>
      </c>
      <c r="K18" s="218">
        <f t="shared" si="1"/>
        <v>9458.271796</v>
      </c>
    </row>
    <row r="19" spans="1:11" ht="49.5" customHeight="1">
      <c r="A19" s="209" t="s">
        <v>28</v>
      </c>
      <c r="B19" s="230">
        <f>'Д.3_Напрями та заходи'!H78</f>
        <v>763.6708600000001</v>
      </c>
      <c r="C19" s="231">
        <f>'Д.3_Напрями та заходи'!I78</f>
        <v>544.124784</v>
      </c>
      <c r="D19" s="231">
        <f>'Д.3_Напрями та заходи'!J78</f>
        <v>473.9972239999999</v>
      </c>
      <c r="E19" s="235">
        <f>'Д.3_Напрями та заходи'!K78</f>
        <v>415.30024802965244</v>
      </c>
      <c r="F19" s="233">
        <f>'Д.3_Напрями та заходи'!L78</f>
        <v>428.59688531869</v>
      </c>
      <c r="G19" s="231">
        <f>'Д.3_Напрями та заходи'!M78</f>
        <v>443.5927511627221</v>
      </c>
      <c r="H19" s="231">
        <f>'Д.3_Напрями та заходи'!N78</f>
        <v>441.0114424779563</v>
      </c>
      <c r="I19" s="231">
        <f>'Д.3_Напрями та заходи'!O78</f>
        <v>461.2018260912272</v>
      </c>
      <c r="J19" s="235">
        <f>'Д.3_Напрями та заходи'!P78</f>
        <v>504.6300649932333</v>
      </c>
      <c r="K19" s="219">
        <f t="shared" si="1"/>
        <v>4476.126086073481</v>
      </c>
    </row>
    <row r="20" spans="1:11" ht="49.5" customHeight="1" thickBot="1">
      <c r="A20" s="210" t="s">
        <v>111</v>
      </c>
      <c r="B20" s="236">
        <f>'Д.3_Напрями та заходи'!H79</f>
        <v>3686.1400000000003</v>
      </c>
      <c r="C20" s="237">
        <f>'Д.3_Напрями та заходи'!I79</f>
        <v>3481.9108479999995</v>
      </c>
      <c r="D20" s="237">
        <f>'Д.3_Напрями та заходи'!J79</f>
        <v>3664.31135</v>
      </c>
      <c r="E20" s="238">
        <f>'Д.3_Напрями та заходи'!K79</f>
        <v>4033.496346</v>
      </c>
      <c r="F20" s="239">
        <f>'Д.3_Напрями та заходи'!L79</f>
        <v>3972.517414</v>
      </c>
      <c r="G20" s="237">
        <f>'Д.3_Напрями та заходи'!M79</f>
        <v>4198.1000540000005</v>
      </c>
      <c r="H20" s="237">
        <f>'Д.3_Напрями та заходи'!N79</f>
        <v>6218.049873999999</v>
      </c>
      <c r="I20" s="237">
        <f>'Д.3_Напрями та заходи'!O79</f>
        <v>6626.879451999999</v>
      </c>
      <c r="J20" s="238">
        <f>'Д.3_Напрями та заходи'!P79</f>
        <v>4203.37654</v>
      </c>
      <c r="K20" s="220">
        <f t="shared" si="1"/>
        <v>40084.781877999994</v>
      </c>
    </row>
    <row r="22" spans="1:10" s="444" customFormat="1" ht="15" customHeight="1">
      <c r="A22" s="484" t="s">
        <v>225</v>
      </c>
      <c r="B22" s="484"/>
      <c r="C22" s="484"/>
      <c r="D22" s="484"/>
      <c r="E22" s="484"/>
      <c r="F22" s="485"/>
      <c r="G22" s="485"/>
      <c r="I22" s="484" t="s">
        <v>224</v>
      </c>
      <c r="J22" s="484"/>
    </row>
  </sheetData>
  <sheetProtection password="CE28" sheet="1"/>
  <mergeCells count="14">
    <mergeCell ref="A9:A11"/>
    <mergeCell ref="B9:J9"/>
    <mergeCell ref="K9:K11"/>
    <mergeCell ref="B10:E10"/>
    <mergeCell ref="F10:J10"/>
    <mergeCell ref="A22:E22"/>
    <mergeCell ref="F22:G22"/>
    <mergeCell ref="I22:J22"/>
    <mergeCell ref="F1:K1"/>
    <mergeCell ref="F2:K2"/>
    <mergeCell ref="G3:K3"/>
    <mergeCell ref="A5:K5"/>
    <mergeCell ref="A6:K6"/>
    <mergeCell ref="A7:K7"/>
  </mergeCells>
  <printOptions horizontalCentered="1"/>
  <pageMargins left="0.3937007874015748" right="0.3937007874015748" top="0.5905511811023623" bottom="0.3937007874015748" header="0.1968503937007874" footer="0.1968503937007874"/>
  <pageSetup fitToHeight="2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70" zoomScaleNormal="120" zoomScaleSheetLayoutView="70" zoomScalePageLayoutView="0" workbookViewId="0" topLeftCell="A7">
      <selection activeCell="Q4" sqref="Q4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12.140625" style="1" customWidth="1"/>
    <col min="4" max="4" width="12.421875" style="1" customWidth="1"/>
    <col min="5" max="5" width="12.140625" style="1" customWidth="1"/>
    <col min="6" max="6" width="13.00390625" style="1" customWidth="1"/>
    <col min="7" max="7" width="8.7109375" style="1" customWidth="1"/>
    <col min="8" max="8" width="11.7109375" style="1" customWidth="1"/>
    <col min="9" max="9" width="12.7109375" style="1" customWidth="1"/>
    <col min="10" max="10" width="11.7109375" style="1" customWidth="1"/>
    <col min="11" max="11" width="12.7109375" style="1" customWidth="1"/>
    <col min="12" max="12" width="11.7109375" style="1" customWidth="1"/>
    <col min="13" max="13" width="10.7109375" style="1" customWidth="1"/>
    <col min="14" max="14" width="11.7109375" style="1" customWidth="1"/>
    <col min="15" max="15" width="8.7109375" style="1" customWidth="1"/>
    <col min="16" max="16" width="11.7109375" style="1" customWidth="1"/>
    <col min="17" max="17" width="8.7109375" style="1" customWidth="1"/>
    <col min="18" max="18" width="11.7109375" style="1" customWidth="1"/>
    <col min="19" max="19" width="8.7109375" style="1" customWidth="1"/>
    <col min="20" max="20" width="11.7109375" style="1" customWidth="1"/>
    <col min="21" max="16384" width="9.140625" style="1" customWidth="1"/>
  </cols>
  <sheetData>
    <row r="1" spans="17:20" s="86" customFormat="1" ht="15.75">
      <c r="Q1" s="393" t="s">
        <v>175</v>
      </c>
      <c r="S1" s="394"/>
      <c r="T1" s="394"/>
    </row>
    <row r="2" spans="11:20" s="86" customFormat="1" ht="15" customHeight="1">
      <c r="K2" s="394"/>
      <c r="Q2" s="393" t="s">
        <v>176</v>
      </c>
      <c r="S2" s="395"/>
      <c r="T2" s="395"/>
    </row>
    <row r="3" spans="11:20" s="86" customFormat="1" ht="15" customHeight="1">
      <c r="K3" s="394"/>
      <c r="Q3" s="393" t="s">
        <v>226</v>
      </c>
      <c r="S3" s="395"/>
      <c r="T3" s="395"/>
    </row>
    <row r="4" spans="11:20" s="86" customFormat="1" ht="18.75" customHeight="1">
      <c r="K4" s="394"/>
      <c r="S4" s="395"/>
      <c r="T4" s="395"/>
    </row>
    <row r="5" spans="1:20" s="397" customFormat="1" ht="20.25" customHeight="1">
      <c r="A5" s="396"/>
      <c r="B5" s="396"/>
      <c r="C5" s="467" t="s">
        <v>177</v>
      </c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</row>
    <row r="6" spans="1:20" s="397" customFormat="1" ht="20.25" customHeight="1">
      <c r="A6" s="396"/>
      <c r="B6" s="396"/>
      <c r="C6" s="467" t="s">
        <v>178</v>
      </c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</row>
    <row r="7" ht="12" customHeight="1" thickBot="1"/>
    <row r="8" spans="1:20" ht="46.5" customHeight="1" thickBot="1">
      <c r="A8" s="468" t="s">
        <v>114</v>
      </c>
      <c r="B8" s="471" t="s">
        <v>179</v>
      </c>
      <c r="C8" s="474" t="s">
        <v>180</v>
      </c>
      <c r="D8" s="243" t="s">
        <v>181</v>
      </c>
      <c r="E8" s="454" t="s">
        <v>182</v>
      </c>
      <c r="F8" s="477"/>
      <c r="G8" s="454" t="s">
        <v>183</v>
      </c>
      <c r="H8" s="455"/>
      <c r="I8" s="455"/>
      <c r="J8" s="455"/>
      <c r="K8" s="455"/>
      <c r="L8" s="455"/>
      <c r="M8" s="455"/>
      <c r="N8" s="456"/>
      <c r="O8" s="454" t="s">
        <v>184</v>
      </c>
      <c r="P8" s="455"/>
      <c r="Q8" s="455"/>
      <c r="R8" s="455"/>
      <c r="S8" s="455"/>
      <c r="T8" s="456"/>
    </row>
    <row r="9" spans="1:20" ht="17.25" customHeight="1">
      <c r="A9" s="469"/>
      <c r="B9" s="472"/>
      <c r="C9" s="475"/>
      <c r="D9" s="457" t="s">
        <v>185</v>
      </c>
      <c r="E9" s="459" t="s">
        <v>186</v>
      </c>
      <c r="F9" s="448" t="s">
        <v>181</v>
      </c>
      <c r="G9" s="450" t="s">
        <v>187</v>
      </c>
      <c r="H9" s="453" t="s">
        <v>181</v>
      </c>
      <c r="I9" s="453" t="s">
        <v>188</v>
      </c>
      <c r="J9" s="453"/>
      <c r="K9" s="453"/>
      <c r="L9" s="453"/>
      <c r="M9" s="453"/>
      <c r="N9" s="462"/>
      <c r="O9" s="450" t="s">
        <v>187</v>
      </c>
      <c r="P9" s="453" t="s">
        <v>181</v>
      </c>
      <c r="Q9" s="453" t="s">
        <v>188</v>
      </c>
      <c r="R9" s="453"/>
      <c r="S9" s="453"/>
      <c r="T9" s="462"/>
    </row>
    <row r="10" spans="1:20" ht="15" customHeight="1">
      <c r="A10" s="469"/>
      <c r="B10" s="472"/>
      <c r="C10" s="475"/>
      <c r="D10" s="457"/>
      <c r="E10" s="460"/>
      <c r="F10" s="449"/>
      <c r="G10" s="451"/>
      <c r="H10" s="446"/>
      <c r="I10" s="446" t="s">
        <v>189</v>
      </c>
      <c r="J10" s="248" t="s">
        <v>181</v>
      </c>
      <c r="K10" s="446" t="s">
        <v>190</v>
      </c>
      <c r="L10" s="248" t="s">
        <v>181</v>
      </c>
      <c r="M10" s="446" t="s">
        <v>191</v>
      </c>
      <c r="N10" s="398" t="s">
        <v>181</v>
      </c>
      <c r="O10" s="451"/>
      <c r="P10" s="446"/>
      <c r="Q10" s="446" t="s">
        <v>192</v>
      </c>
      <c r="R10" s="248" t="s">
        <v>181</v>
      </c>
      <c r="S10" s="446" t="s">
        <v>193</v>
      </c>
      <c r="T10" s="398" t="s">
        <v>181</v>
      </c>
    </row>
    <row r="11" spans="1:20" ht="70.5" customHeight="1" thickBot="1">
      <c r="A11" s="469"/>
      <c r="B11" s="472"/>
      <c r="C11" s="476"/>
      <c r="D11" s="458"/>
      <c r="E11" s="461"/>
      <c r="F11" s="399" t="s">
        <v>194</v>
      </c>
      <c r="G11" s="452"/>
      <c r="H11" s="242" t="s">
        <v>194</v>
      </c>
      <c r="I11" s="447"/>
      <c r="J11" s="242" t="s">
        <v>194</v>
      </c>
      <c r="K11" s="447"/>
      <c r="L11" s="242" t="s">
        <v>194</v>
      </c>
      <c r="M11" s="447"/>
      <c r="N11" s="400" t="s">
        <v>194</v>
      </c>
      <c r="O11" s="452"/>
      <c r="P11" s="242" t="s">
        <v>194</v>
      </c>
      <c r="Q11" s="447"/>
      <c r="R11" s="242" t="s">
        <v>194</v>
      </c>
      <c r="S11" s="447"/>
      <c r="T11" s="400" t="s">
        <v>194</v>
      </c>
    </row>
    <row r="12" spans="1:20" s="249" customFormat="1" ht="13.5" thickBot="1">
      <c r="A12" s="470"/>
      <c r="B12" s="473"/>
      <c r="C12" s="401" t="s">
        <v>195</v>
      </c>
      <c r="D12" s="402" t="s">
        <v>195</v>
      </c>
      <c r="E12" s="403" t="s">
        <v>196</v>
      </c>
      <c r="F12" s="404" t="s">
        <v>196</v>
      </c>
      <c r="G12" s="401" t="s">
        <v>197</v>
      </c>
      <c r="H12" s="405" t="s">
        <v>197</v>
      </c>
      <c r="I12" s="405" t="s">
        <v>197</v>
      </c>
      <c r="J12" s="405" t="s">
        <v>197</v>
      </c>
      <c r="K12" s="405" t="s">
        <v>197</v>
      </c>
      <c r="L12" s="405" t="s">
        <v>197</v>
      </c>
      <c r="M12" s="405" t="s">
        <v>197</v>
      </c>
      <c r="N12" s="402" t="s">
        <v>197</v>
      </c>
      <c r="O12" s="401" t="s">
        <v>197</v>
      </c>
      <c r="P12" s="405" t="s">
        <v>197</v>
      </c>
      <c r="Q12" s="405" t="s">
        <v>197</v>
      </c>
      <c r="R12" s="405" t="s">
        <v>197</v>
      </c>
      <c r="S12" s="405" t="s">
        <v>197</v>
      </c>
      <c r="T12" s="402" t="s">
        <v>197</v>
      </c>
    </row>
    <row r="13" spans="1:20" s="249" customFormat="1" ht="13.5" thickBot="1">
      <c r="A13" s="401" t="s">
        <v>102</v>
      </c>
      <c r="B13" s="402" t="s">
        <v>123</v>
      </c>
      <c r="C13" s="401">
        <v>1</v>
      </c>
      <c r="D13" s="402">
        <v>2</v>
      </c>
      <c r="E13" s="403">
        <v>3</v>
      </c>
      <c r="F13" s="404">
        <v>4</v>
      </c>
      <c r="G13" s="401">
        <v>5</v>
      </c>
      <c r="H13" s="405">
        <v>6</v>
      </c>
      <c r="I13" s="405">
        <v>7</v>
      </c>
      <c r="J13" s="405">
        <v>8</v>
      </c>
      <c r="K13" s="405">
        <v>9</v>
      </c>
      <c r="L13" s="405">
        <v>10</v>
      </c>
      <c r="M13" s="405">
        <v>11</v>
      </c>
      <c r="N13" s="402">
        <v>12</v>
      </c>
      <c r="O13" s="401">
        <v>13</v>
      </c>
      <c r="P13" s="405">
        <v>14</v>
      </c>
      <c r="Q13" s="405">
        <v>15</v>
      </c>
      <c r="R13" s="405">
        <v>16</v>
      </c>
      <c r="S13" s="405">
        <v>17</v>
      </c>
      <c r="T13" s="402">
        <v>18</v>
      </c>
    </row>
    <row r="14" spans="1:20" ht="24.75" customHeight="1">
      <c r="A14" s="406">
        <v>1</v>
      </c>
      <c r="B14" s="407" t="s">
        <v>198</v>
      </c>
      <c r="C14" s="408">
        <v>14125.8</v>
      </c>
      <c r="D14" s="409">
        <v>1163</v>
      </c>
      <c r="E14" s="410">
        <v>212.88</v>
      </c>
      <c r="F14" s="411">
        <v>154.2</v>
      </c>
      <c r="G14" s="412">
        <v>331</v>
      </c>
      <c r="H14" s="413">
        <f>J14+L14+N14</f>
        <v>82</v>
      </c>
      <c r="I14" s="413">
        <v>161</v>
      </c>
      <c r="J14" s="413">
        <v>74</v>
      </c>
      <c r="K14" s="413">
        <v>32</v>
      </c>
      <c r="L14" s="413">
        <v>6</v>
      </c>
      <c r="M14" s="413">
        <v>2</v>
      </c>
      <c r="N14" s="414">
        <v>2</v>
      </c>
      <c r="O14" s="412">
        <v>2931</v>
      </c>
      <c r="P14" s="413">
        <f>R14+T14</f>
        <v>1520</v>
      </c>
      <c r="Q14" s="413">
        <v>1614</v>
      </c>
      <c r="R14" s="413">
        <v>1369</v>
      </c>
      <c r="S14" s="413">
        <v>1317</v>
      </c>
      <c r="T14" s="414">
        <v>151</v>
      </c>
    </row>
    <row r="15" spans="1:20" ht="24.75" customHeight="1">
      <c r="A15" s="415">
        <v>2</v>
      </c>
      <c r="B15" s="416" t="s">
        <v>199</v>
      </c>
      <c r="C15" s="417">
        <v>15035.8</v>
      </c>
      <c r="D15" s="418">
        <v>4700</v>
      </c>
      <c r="E15" s="419">
        <v>171.24</v>
      </c>
      <c r="F15" s="420">
        <v>128.2</v>
      </c>
      <c r="G15" s="421">
        <v>168</v>
      </c>
      <c r="H15" s="422">
        <f aca="true" t="shared" si="0" ref="H15:H35">J15+L15+N15</f>
        <v>130</v>
      </c>
      <c r="I15" s="422">
        <v>115</v>
      </c>
      <c r="J15" s="422">
        <v>105</v>
      </c>
      <c r="K15" s="422">
        <v>41</v>
      </c>
      <c r="L15" s="422">
        <v>25</v>
      </c>
      <c r="M15" s="422"/>
      <c r="N15" s="423"/>
      <c r="O15" s="421">
        <v>2363</v>
      </c>
      <c r="P15" s="422">
        <f aca="true" t="shared" si="1" ref="P15:P35">R15+T15</f>
        <v>222</v>
      </c>
      <c r="Q15" s="422">
        <v>1327</v>
      </c>
      <c r="R15" s="422">
        <v>98</v>
      </c>
      <c r="S15" s="422">
        <v>1036</v>
      </c>
      <c r="T15" s="423">
        <v>124</v>
      </c>
    </row>
    <row r="16" spans="1:20" ht="24.75" customHeight="1">
      <c r="A16" s="415">
        <v>3</v>
      </c>
      <c r="B16" s="416" t="s">
        <v>200</v>
      </c>
      <c r="C16" s="417">
        <v>28225.5</v>
      </c>
      <c r="D16" s="418">
        <v>8707.5</v>
      </c>
      <c r="E16" s="419">
        <v>423</v>
      </c>
      <c r="F16" s="420">
        <v>305</v>
      </c>
      <c r="G16" s="421">
        <v>458</v>
      </c>
      <c r="H16" s="422">
        <f t="shared" si="0"/>
        <v>244</v>
      </c>
      <c r="I16" s="422">
        <v>295</v>
      </c>
      <c r="J16" s="422">
        <v>202</v>
      </c>
      <c r="K16" s="422">
        <v>116</v>
      </c>
      <c r="L16" s="422">
        <v>42</v>
      </c>
      <c r="M16" s="422"/>
      <c r="N16" s="423"/>
      <c r="O16" s="421">
        <v>2605</v>
      </c>
      <c r="P16" s="422">
        <f t="shared" si="1"/>
        <v>684</v>
      </c>
      <c r="Q16" s="422">
        <v>1329</v>
      </c>
      <c r="R16" s="422">
        <v>537</v>
      </c>
      <c r="S16" s="422">
        <v>1161</v>
      </c>
      <c r="T16" s="423">
        <v>147</v>
      </c>
    </row>
    <row r="17" spans="1:20" ht="24.75" customHeight="1">
      <c r="A17" s="415">
        <v>4</v>
      </c>
      <c r="B17" s="416" t="s">
        <v>201</v>
      </c>
      <c r="C17" s="417"/>
      <c r="D17" s="418"/>
      <c r="E17" s="419"/>
      <c r="F17" s="420"/>
      <c r="G17" s="421"/>
      <c r="H17" s="422"/>
      <c r="I17" s="422"/>
      <c r="J17" s="422"/>
      <c r="K17" s="422"/>
      <c r="L17" s="422"/>
      <c r="M17" s="422"/>
      <c r="N17" s="423"/>
      <c r="O17" s="421"/>
      <c r="P17" s="422"/>
      <c r="Q17" s="422"/>
      <c r="R17" s="422"/>
      <c r="S17" s="422"/>
      <c r="T17" s="423"/>
    </row>
    <row r="18" spans="1:20" ht="24.75" customHeight="1">
      <c r="A18" s="415">
        <v>5</v>
      </c>
      <c r="B18" s="416" t="s">
        <v>202</v>
      </c>
      <c r="C18" s="417">
        <v>15059</v>
      </c>
      <c r="D18" s="418">
        <v>3504</v>
      </c>
      <c r="E18" s="419">
        <v>233.16</v>
      </c>
      <c r="F18" s="420">
        <v>71.7</v>
      </c>
      <c r="G18" s="421">
        <v>228</v>
      </c>
      <c r="H18" s="422">
        <f t="shared" si="0"/>
        <v>46</v>
      </c>
      <c r="I18" s="422">
        <v>180</v>
      </c>
      <c r="J18" s="422">
        <v>16</v>
      </c>
      <c r="K18" s="422">
        <v>41</v>
      </c>
      <c r="L18" s="422">
        <v>30</v>
      </c>
      <c r="M18" s="422">
        <v>1</v>
      </c>
      <c r="N18" s="423"/>
      <c r="O18" s="421">
        <v>1596</v>
      </c>
      <c r="P18" s="422">
        <f t="shared" si="1"/>
        <v>38</v>
      </c>
      <c r="Q18" s="422">
        <v>758</v>
      </c>
      <c r="R18" s="422">
        <v>38</v>
      </c>
      <c r="S18" s="422">
        <v>582</v>
      </c>
      <c r="T18" s="423"/>
    </row>
    <row r="19" spans="1:20" ht="24.75" customHeight="1">
      <c r="A19" s="415">
        <v>6</v>
      </c>
      <c r="B19" s="416" t="s">
        <v>203</v>
      </c>
      <c r="C19" s="417">
        <v>15724</v>
      </c>
      <c r="D19" s="418">
        <v>685</v>
      </c>
      <c r="E19" s="419">
        <v>201.6</v>
      </c>
      <c r="F19" s="420">
        <v>201.6</v>
      </c>
      <c r="G19" s="421">
        <v>184</v>
      </c>
      <c r="H19" s="422">
        <f t="shared" si="0"/>
        <v>169</v>
      </c>
      <c r="I19" s="422">
        <v>136</v>
      </c>
      <c r="J19" s="422">
        <v>136</v>
      </c>
      <c r="K19" s="422">
        <v>32</v>
      </c>
      <c r="L19" s="422">
        <v>32</v>
      </c>
      <c r="M19" s="422">
        <v>1</v>
      </c>
      <c r="N19" s="423">
        <v>1</v>
      </c>
      <c r="O19" s="421">
        <v>5310</v>
      </c>
      <c r="P19" s="422">
        <f t="shared" si="1"/>
        <v>1951</v>
      </c>
      <c r="Q19" s="422">
        <v>1596</v>
      </c>
      <c r="R19" s="422">
        <v>994</v>
      </c>
      <c r="S19" s="422">
        <v>960</v>
      </c>
      <c r="T19" s="423">
        <v>957</v>
      </c>
    </row>
    <row r="20" spans="1:20" ht="24.75" customHeight="1">
      <c r="A20" s="415">
        <v>7</v>
      </c>
      <c r="B20" s="416" t="s">
        <v>204</v>
      </c>
      <c r="C20" s="417">
        <v>23712</v>
      </c>
      <c r="D20" s="418">
        <v>10026.3</v>
      </c>
      <c r="E20" s="419">
        <v>356.33</v>
      </c>
      <c r="F20" s="420">
        <v>204.8</v>
      </c>
      <c r="G20" s="421">
        <v>364</v>
      </c>
      <c r="H20" s="422">
        <f t="shared" si="0"/>
        <v>348</v>
      </c>
      <c r="I20" s="422">
        <v>267</v>
      </c>
      <c r="J20" s="422">
        <v>265</v>
      </c>
      <c r="K20" s="422">
        <v>83</v>
      </c>
      <c r="L20" s="422">
        <v>83</v>
      </c>
      <c r="M20" s="422"/>
      <c r="N20" s="423"/>
      <c r="O20" s="421">
        <v>3068</v>
      </c>
      <c r="P20" s="422">
        <f t="shared" si="1"/>
        <v>217</v>
      </c>
      <c r="Q20" s="422">
        <v>1664</v>
      </c>
      <c r="R20" s="422">
        <v>102</v>
      </c>
      <c r="S20" s="422">
        <v>1404</v>
      </c>
      <c r="T20" s="423">
        <v>115</v>
      </c>
    </row>
    <row r="21" spans="1:20" ht="24.75" customHeight="1">
      <c r="A21" s="415">
        <v>8</v>
      </c>
      <c r="B21" s="416" t="s">
        <v>205</v>
      </c>
      <c r="C21" s="417">
        <v>5216.4</v>
      </c>
      <c r="D21" s="418">
        <v>914</v>
      </c>
      <c r="E21" s="419">
        <v>68.63</v>
      </c>
      <c r="F21" s="420">
        <v>64.7</v>
      </c>
      <c r="G21" s="421">
        <v>57</v>
      </c>
      <c r="H21" s="422">
        <f t="shared" si="0"/>
        <v>30</v>
      </c>
      <c r="I21" s="422">
        <v>43</v>
      </c>
      <c r="J21" s="422">
        <v>30</v>
      </c>
      <c r="K21" s="422">
        <v>12</v>
      </c>
      <c r="L21" s="422"/>
      <c r="M21" s="422"/>
      <c r="N21" s="423"/>
      <c r="O21" s="421">
        <v>479</v>
      </c>
      <c r="P21" s="422">
        <f t="shared" si="1"/>
        <v>296</v>
      </c>
      <c r="Q21" s="422">
        <v>222</v>
      </c>
      <c r="R21" s="422">
        <v>222</v>
      </c>
      <c r="S21" s="422">
        <v>240</v>
      </c>
      <c r="T21" s="423">
        <v>74</v>
      </c>
    </row>
    <row r="22" spans="1:20" ht="24.75" customHeight="1">
      <c r="A22" s="415">
        <v>9</v>
      </c>
      <c r="B22" s="416" t="s">
        <v>206</v>
      </c>
      <c r="C22" s="417">
        <v>18775.1</v>
      </c>
      <c r="D22" s="418">
        <v>2619</v>
      </c>
      <c r="E22" s="419">
        <v>278.56</v>
      </c>
      <c r="F22" s="420">
        <v>43.9</v>
      </c>
      <c r="G22" s="421">
        <v>235</v>
      </c>
      <c r="H22" s="422">
        <f t="shared" si="0"/>
        <v>64</v>
      </c>
      <c r="I22" s="422">
        <v>151</v>
      </c>
      <c r="J22" s="422">
        <v>52</v>
      </c>
      <c r="K22" s="422">
        <v>56</v>
      </c>
      <c r="L22" s="422">
        <v>12</v>
      </c>
      <c r="M22" s="422"/>
      <c r="N22" s="423"/>
      <c r="O22" s="421">
        <v>4508</v>
      </c>
      <c r="P22" s="422">
        <f t="shared" si="1"/>
        <v>121</v>
      </c>
      <c r="Q22" s="422">
        <v>561</v>
      </c>
      <c r="R22" s="422">
        <v>54</v>
      </c>
      <c r="S22" s="422">
        <v>825</v>
      </c>
      <c r="T22" s="423">
        <v>67</v>
      </c>
    </row>
    <row r="23" spans="1:20" ht="24.75" customHeight="1">
      <c r="A23" s="415">
        <v>10</v>
      </c>
      <c r="B23" s="416" t="s">
        <v>207</v>
      </c>
      <c r="C23" s="417">
        <v>19307</v>
      </c>
      <c r="D23" s="418"/>
      <c r="E23" s="419">
        <v>206.58</v>
      </c>
      <c r="F23" s="420">
        <v>182.7</v>
      </c>
      <c r="G23" s="421">
        <v>172</v>
      </c>
      <c r="H23" s="422">
        <f t="shared" si="0"/>
        <v>163</v>
      </c>
      <c r="I23" s="422">
        <v>85</v>
      </c>
      <c r="J23" s="422">
        <v>85</v>
      </c>
      <c r="K23" s="422">
        <v>78</v>
      </c>
      <c r="L23" s="422">
        <v>78</v>
      </c>
      <c r="M23" s="422"/>
      <c r="N23" s="423"/>
      <c r="O23" s="421">
        <v>4435</v>
      </c>
      <c r="P23" s="422">
        <f t="shared" si="1"/>
        <v>3425</v>
      </c>
      <c r="Q23" s="422">
        <v>2147</v>
      </c>
      <c r="R23" s="422">
        <v>2147</v>
      </c>
      <c r="S23" s="422">
        <v>1278</v>
      </c>
      <c r="T23" s="423">
        <v>1278</v>
      </c>
    </row>
    <row r="24" spans="1:20" ht="24.75" customHeight="1">
      <c r="A24" s="415">
        <v>11</v>
      </c>
      <c r="B24" s="416" t="s">
        <v>208</v>
      </c>
      <c r="C24" s="417">
        <v>10235</v>
      </c>
      <c r="D24" s="418">
        <v>1555.9</v>
      </c>
      <c r="E24" s="419">
        <v>114.25</v>
      </c>
      <c r="F24" s="420">
        <v>107.5</v>
      </c>
      <c r="G24" s="421">
        <v>121</v>
      </c>
      <c r="H24" s="422">
        <f t="shared" si="0"/>
        <v>75</v>
      </c>
      <c r="I24" s="422">
        <v>75</v>
      </c>
      <c r="J24" s="422">
        <v>75</v>
      </c>
      <c r="K24" s="422">
        <v>35</v>
      </c>
      <c r="L24" s="422"/>
      <c r="M24" s="422">
        <v>3</v>
      </c>
      <c r="N24" s="423"/>
      <c r="O24" s="421">
        <v>1858</v>
      </c>
      <c r="P24" s="422">
        <f t="shared" si="1"/>
        <v>1282</v>
      </c>
      <c r="Q24" s="422">
        <v>789</v>
      </c>
      <c r="R24" s="422">
        <v>789</v>
      </c>
      <c r="S24" s="422">
        <v>534</v>
      </c>
      <c r="T24" s="423">
        <v>493</v>
      </c>
    </row>
    <row r="25" spans="1:20" ht="39.75" customHeight="1">
      <c r="A25" s="415">
        <v>12</v>
      </c>
      <c r="B25" s="416" t="s">
        <v>209</v>
      </c>
      <c r="C25" s="417">
        <v>2649.3</v>
      </c>
      <c r="D25" s="418">
        <v>225</v>
      </c>
      <c r="E25" s="419">
        <v>24.66</v>
      </c>
      <c r="F25" s="420">
        <v>23.3</v>
      </c>
      <c r="G25" s="421">
        <v>36</v>
      </c>
      <c r="H25" s="422">
        <f t="shared" si="0"/>
        <v>21</v>
      </c>
      <c r="I25" s="422">
        <v>32</v>
      </c>
      <c r="J25" s="422">
        <v>21</v>
      </c>
      <c r="K25" s="422">
        <v>1</v>
      </c>
      <c r="L25" s="422"/>
      <c r="M25" s="422"/>
      <c r="N25" s="423"/>
      <c r="O25" s="421">
        <v>441</v>
      </c>
      <c r="P25" s="422">
        <f t="shared" si="1"/>
        <v>115</v>
      </c>
      <c r="Q25" s="422">
        <v>224</v>
      </c>
      <c r="R25" s="422">
        <v>91</v>
      </c>
      <c r="S25" s="422">
        <v>169</v>
      </c>
      <c r="T25" s="423">
        <v>24</v>
      </c>
    </row>
    <row r="26" spans="1:20" ht="24.75" customHeight="1">
      <c r="A26" s="415">
        <v>13</v>
      </c>
      <c r="B26" s="416" t="s">
        <v>210</v>
      </c>
      <c r="C26" s="417">
        <v>30725.8</v>
      </c>
      <c r="D26" s="418">
        <v>4701</v>
      </c>
      <c r="E26" s="419">
        <v>332.75</v>
      </c>
      <c r="F26" s="420">
        <v>250.4</v>
      </c>
      <c r="G26" s="421">
        <v>232</v>
      </c>
      <c r="H26" s="422">
        <f t="shared" si="0"/>
        <v>206</v>
      </c>
      <c r="I26" s="422">
        <v>145</v>
      </c>
      <c r="J26" s="422">
        <v>144</v>
      </c>
      <c r="K26" s="422">
        <v>70</v>
      </c>
      <c r="L26" s="422">
        <v>62</v>
      </c>
      <c r="M26" s="422"/>
      <c r="N26" s="423"/>
      <c r="O26" s="421">
        <v>5682</v>
      </c>
      <c r="P26" s="422">
        <f t="shared" si="1"/>
        <v>3470</v>
      </c>
      <c r="Q26" s="422">
        <v>2134</v>
      </c>
      <c r="R26" s="422">
        <v>2123</v>
      </c>
      <c r="S26" s="422">
        <v>1610</v>
      </c>
      <c r="T26" s="423">
        <v>1347</v>
      </c>
    </row>
    <row r="27" spans="1:20" ht="24.75" customHeight="1">
      <c r="A27" s="415">
        <v>14</v>
      </c>
      <c r="B27" s="416" t="s">
        <v>211</v>
      </c>
      <c r="C27" s="417">
        <v>24070.27</v>
      </c>
      <c r="D27" s="418">
        <v>2215</v>
      </c>
      <c r="E27" s="419">
        <v>258.16</v>
      </c>
      <c r="F27" s="420">
        <v>73.3</v>
      </c>
      <c r="G27" s="421">
        <v>235</v>
      </c>
      <c r="H27" s="422">
        <f t="shared" si="0"/>
        <v>216</v>
      </c>
      <c r="I27" s="422">
        <v>122</v>
      </c>
      <c r="J27" s="422">
        <v>122</v>
      </c>
      <c r="K27" s="422">
        <v>104</v>
      </c>
      <c r="L27" s="422">
        <v>93</v>
      </c>
      <c r="M27" s="422">
        <v>1</v>
      </c>
      <c r="N27" s="423">
        <v>1</v>
      </c>
      <c r="O27" s="421">
        <v>4551</v>
      </c>
      <c r="P27" s="422">
        <f t="shared" si="1"/>
        <v>3715</v>
      </c>
      <c r="Q27" s="422">
        <v>2072</v>
      </c>
      <c r="R27" s="422">
        <v>2061</v>
      </c>
      <c r="S27" s="422">
        <v>1692</v>
      </c>
      <c r="T27" s="423">
        <v>1654</v>
      </c>
    </row>
    <row r="28" spans="1:20" ht="24.75" customHeight="1">
      <c r="A28" s="415">
        <v>15</v>
      </c>
      <c r="B28" s="416" t="s">
        <v>212</v>
      </c>
      <c r="C28" s="417">
        <v>6688.2</v>
      </c>
      <c r="D28" s="418">
        <v>217</v>
      </c>
      <c r="E28" s="419">
        <v>114.8</v>
      </c>
      <c r="F28" s="420">
        <v>114.1</v>
      </c>
      <c r="G28" s="421">
        <v>96</v>
      </c>
      <c r="H28" s="422">
        <f t="shared" si="0"/>
        <v>85</v>
      </c>
      <c r="I28" s="422">
        <v>77</v>
      </c>
      <c r="J28" s="422">
        <v>76</v>
      </c>
      <c r="K28" s="422">
        <v>13</v>
      </c>
      <c r="L28" s="422">
        <v>9</v>
      </c>
      <c r="M28" s="422"/>
      <c r="N28" s="423"/>
      <c r="O28" s="421">
        <v>2261</v>
      </c>
      <c r="P28" s="422">
        <f t="shared" si="1"/>
        <v>1439</v>
      </c>
      <c r="Q28" s="422">
        <v>803</v>
      </c>
      <c r="R28" s="422">
        <v>803</v>
      </c>
      <c r="S28" s="422">
        <v>636</v>
      </c>
      <c r="T28" s="423">
        <v>636</v>
      </c>
    </row>
    <row r="29" spans="1:20" ht="24.75" customHeight="1">
      <c r="A29" s="415">
        <v>16</v>
      </c>
      <c r="B29" s="416" t="s">
        <v>213</v>
      </c>
      <c r="C29" s="417">
        <v>19626</v>
      </c>
      <c r="D29" s="418">
        <v>3446</v>
      </c>
      <c r="E29" s="419">
        <v>195.8</v>
      </c>
      <c r="F29" s="420">
        <v>1.7</v>
      </c>
      <c r="G29" s="421">
        <v>203</v>
      </c>
      <c r="H29" s="422">
        <f t="shared" si="0"/>
        <v>74</v>
      </c>
      <c r="I29" s="422">
        <v>147</v>
      </c>
      <c r="J29" s="422">
        <v>55</v>
      </c>
      <c r="K29" s="422">
        <v>35</v>
      </c>
      <c r="L29" s="422">
        <v>19</v>
      </c>
      <c r="M29" s="422"/>
      <c r="N29" s="423"/>
      <c r="O29" s="421">
        <v>3543</v>
      </c>
      <c r="P29" s="422">
        <f t="shared" si="1"/>
        <v>269</v>
      </c>
      <c r="Q29" s="422">
        <v>1326</v>
      </c>
      <c r="R29" s="422">
        <v>173</v>
      </c>
      <c r="S29" s="422">
        <v>1083</v>
      </c>
      <c r="T29" s="423">
        <v>96</v>
      </c>
    </row>
    <row r="30" spans="1:20" ht="24.75" customHeight="1">
      <c r="A30" s="415">
        <v>17</v>
      </c>
      <c r="B30" s="416" t="s">
        <v>214</v>
      </c>
      <c r="C30" s="417">
        <v>5012</v>
      </c>
      <c r="D30" s="418">
        <v>1358.5</v>
      </c>
      <c r="E30" s="419">
        <v>77.75</v>
      </c>
      <c r="F30" s="420">
        <v>1.2</v>
      </c>
      <c r="G30" s="421">
        <v>48</v>
      </c>
      <c r="H30" s="422">
        <f t="shared" si="0"/>
        <v>23</v>
      </c>
      <c r="I30" s="422">
        <v>37</v>
      </c>
      <c r="J30" s="422">
        <v>23</v>
      </c>
      <c r="K30" s="422">
        <v>10</v>
      </c>
      <c r="L30" s="422"/>
      <c r="M30" s="422"/>
      <c r="N30" s="423"/>
      <c r="O30" s="421">
        <v>666</v>
      </c>
      <c r="P30" s="422">
        <f t="shared" si="1"/>
        <v>113</v>
      </c>
      <c r="Q30" s="422">
        <v>387</v>
      </c>
      <c r="R30" s="422">
        <v>55</v>
      </c>
      <c r="S30" s="422">
        <v>279</v>
      </c>
      <c r="T30" s="423">
        <v>58</v>
      </c>
    </row>
    <row r="31" spans="1:20" ht="24.75" customHeight="1">
      <c r="A31" s="415">
        <v>18</v>
      </c>
      <c r="B31" s="416" t="s">
        <v>215</v>
      </c>
      <c r="C31" s="417">
        <v>7262</v>
      </c>
      <c r="D31" s="418">
        <v>1545</v>
      </c>
      <c r="E31" s="419">
        <v>135.41</v>
      </c>
      <c r="F31" s="420">
        <v>62.7</v>
      </c>
      <c r="G31" s="421">
        <v>163</v>
      </c>
      <c r="H31" s="422">
        <f t="shared" si="0"/>
        <v>69</v>
      </c>
      <c r="I31" s="422">
        <v>144</v>
      </c>
      <c r="J31" s="422">
        <v>69</v>
      </c>
      <c r="K31" s="422">
        <v>16</v>
      </c>
      <c r="L31" s="422"/>
      <c r="M31" s="422"/>
      <c r="N31" s="423"/>
      <c r="O31" s="421">
        <v>921</v>
      </c>
      <c r="P31" s="422">
        <f t="shared" si="1"/>
        <v>265</v>
      </c>
      <c r="Q31" s="422">
        <v>291</v>
      </c>
      <c r="R31" s="422">
        <v>185</v>
      </c>
      <c r="S31" s="422">
        <v>303</v>
      </c>
      <c r="T31" s="423">
        <v>80</v>
      </c>
    </row>
    <row r="32" spans="1:20" ht="24.75" customHeight="1">
      <c r="A32" s="415">
        <v>19</v>
      </c>
      <c r="B32" s="416" t="s">
        <v>216</v>
      </c>
      <c r="C32" s="417">
        <v>1134.2</v>
      </c>
      <c r="D32" s="418"/>
      <c r="E32" s="419">
        <v>43.2</v>
      </c>
      <c r="F32" s="420">
        <v>34.6</v>
      </c>
      <c r="G32" s="421">
        <v>52</v>
      </c>
      <c r="H32" s="422">
        <f t="shared" si="0"/>
        <v>49</v>
      </c>
      <c r="I32" s="422">
        <v>23</v>
      </c>
      <c r="J32" s="422">
        <v>23</v>
      </c>
      <c r="K32" s="422">
        <v>26</v>
      </c>
      <c r="L32" s="422">
        <v>26</v>
      </c>
      <c r="M32" s="422"/>
      <c r="N32" s="423"/>
      <c r="O32" s="421">
        <v>163</v>
      </c>
      <c r="P32" s="422">
        <f t="shared" si="1"/>
        <v>158</v>
      </c>
      <c r="Q32" s="422">
        <v>83</v>
      </c>
      <c r="R32" s="422">
        <v>83</v>
      </c>
      <c r="S32" s="422">
        <v>75</v>
      </c>
      <c r="T32" s="423">
        <v>75</v>
      </c>
    </row>
    <row r="33" spans="1:20" ht="24.75" customHeight="1">
      <c r="A33" s="415">
        <v>20</v>
      </c>
      <c r="B33" s="416" t="s">
        <v>217</v>
      </c>
      <c r="C33" s="417">
        <v>3281.6</v>
      </c>
      <c r="D33" s="418">
        <v>1071</v>
      </c>
      <c r="E33" s="419">
        <v>66.6</v>
      </c>
      <c r="F33" s="420">
        <v>66.6</v>
      </c>
      <c r="G33" s="421">
        <v>49</v>
      </c>
      <c r="H33" s="422">
        <f t="shared" si="0"/>
        <v>45</v>
      </c>
      <c r="I33" s="422">
        <v>42</v>
      </c>
      <c r="J33" s="422">
        <v>40</v>
      </c>
      <c r="K33" s="422">
        <v>5</v>
      </c>
      <c r="L33" s="422">
        <v>5</v>
      </c>
      <c r="M33" s="422"/>
      <c r="N33" s="423"/>
      <c r="O33" s="421">
        <v>255</v>
      </c>
      <c r="P33" s="422">
        <f t="shared" si="1"/>
        <v>74</v>
      </c>
      <c r="Q33" s="422">
        <v>46</v>
      </c>
      <c r="R33" s="422">
        <v>46</v>
      </c>
      <c r="S33" s="422">
        <v>28</v>
      </c>
      <c r="T33" s="423">
        <v>28</v>
      </c>
    </row>
    <row r="34" spans="1:20" ht="24.75" customHeight="1">
      <c r="A34" s="415">
        <v>21</v>
      </c>
      <c r="B34" s="416" t="s">
        <v>218</v>
      </c>
      <c r="C34" s="417">
        <v>17904</v>
      </c>
      <c r="D34" s="418">
        <v>1073.8</v>
      </c>
      <c r="E34" s="419">
        <v>304.82</v>
      </c>
      <c r="F34" s="420">
        <v>74.3</v>
      </c>
      <c r="G34" s="421">
        <v>292</v>
      </c>
      <c r="H34" s="422">
        <f t="shared" si="0"/>
        <v>56</v>
      </c>
      <c r="I34" s="422">
        <v>219</v>
      </c>
      <c r="J34" s="422">
        <v>56</v>
      </c>
      <c r="K34" s="422">
        <v>51</v>
      </c>
      <c r="L34" s="422"/>
      <c r="M34" s="422"/>
      <c r="N34" s="423"/>
      <c r="O34" s="421">
        <v>1987</v>
      </c>
      <c r="P34" s="422">
        <f t="shared" si="1"/>
        <v>59</v>
      </c>
      <c r="Q34" s="422">
        <v>1157</v>
      </c>
      <c r="R34" s="422">
        <v>59</v>
      </c>
      <c r="S34" s="422">
        <v>698</v>
      </c>
      <c r="T34" s="423"/>
    </row>
    <row r="35" spans="1:20" ht="24.75" customHeight="1" thickBot="1">
      <c r="A35" s="424">
        <v>22</v>
      </c>
      <c r="B35" s="425" t="s">
        <v>219</v>
      </c>
      <c r="C35" s="426">
        <v>16049.5</v>
      </c>
      <c r="D35" s="427">
        <v>1783.8</v>
      </c>
      <c r="E35" s="428">
        <v>270.4</v>
      </c>
      <c r="F35" s="429">
        <v>146.2</v>
      </c>
      <c r="G35" s="430">
        <v>209</v>
      </c>
      <c r="H35" s="431">
        <f t="shared" si="0"/>
        <v>51</v>
      </c>
      <c r="I35" s="431">
        <v>156</v>
      </c>
      <c r="J35" s="431">
        <v>51</v>
      </c>
      <c r="K35" s="431">
        <v>44</v>
      </c>
      <c r="L35" s="431"/>
      <c r="M35" s="431"/>
      <c r="N35" s="432"/>
      <c r="O35" s="430">
        <v>1630</v>
      </c>
      <c r="P35" s="431">
        <f t="shared" si="1"/>
        <v>80</v>
      </c>
      <c r="Q35" s="431">
        <v>894</v>
      </c>
      <c r="R35" s="431">
        <v>45</v>
      </c>
      <c r="S35" s="431">
        <v>613</v>
      </c>
      <c r="T35" s="432">
        <v>35</v>
      </c>
    </row>
    <row r="36" spans="1:20" ht="24.75" customHeight="1" thickBot="1">
      <c r="A36" s="463" t="s">
        <v>220</v>
      </c>
      <c r="B36" s="464"/>
      <c r="C36" s="433">
        <f>SUM(C14:C35)</f>
        <v>299818.47</v>
      </c>
      <c r="D36" s="434">
        <f aca="true" t="shared" si="2" ref="D36:T36">SUM(D14:D35)</f>
        <v>51510.8</v>
      </c>
      <c r="E36" s="435">
        <f>SUM(E14:E35)</f>
        <v>4090.5799999999995</v>
      </c>
      <c r="F36" s="435">
        <f t="shared" si="2"/>
        <v>2312.7000000000003</v>
      </c>
      <c r="G36" s="436">
        <f t="shared" si="2"/>
        <v>3933</v>
      </c>
      <c r="H36" s="437">
        <f t="shared" si="2"/>
        <v>2246</v>
      </c>
      <c r="I36" s="437">
        <f t="shared" si="2"/>
        <v>2652</v>
      </c>
      <c r="J36" s="437">
        <f t="shared" si="2"/>
        <v>1720</v>
      </c>
      <c r="K36" s="437">
        <f t="shared" si="2"/>
        <v>901</v>
      </c>
      <c r="L36" s="437">
        <f t="shared" si="2"/>
        <v>522</v>
      </c>
      <c r="M36" s="437">
        <f t="shared" si="2"/>
        <v>8</v>
      </c>
      <c r="N36" s="438">
        <f t="shared" si="2"/>
        <v>4</v>
      </c>
      <c r="O36" s="436">
        <f t="shared" si="2"/>
        <v>51253</v>
      </c>
      <c r="P36" s="437">
        <f t="shared" si="2"/>
        <v>19513</v>
      </c>
      <c r="Q36" s="437">
        <f t="shared" si="2"/>
        <v>21424</v>
      </c>
      <c r="R36" s="437">
        <f t="shared" si="2"/>
        <v>12074</v>
      </c>
      <c r="S36" s="437">
        <f t="shared" si="2"/>
        <v>16523</v>
      </c>
      <c r="T36" s="438">
        <f t="shared" si="2"/>
        <v>7439</v>
      </c>
    </row>
    <row r="38" spans="1:20" s="439" customFormat="1" ht="18.75">
      <c r="A38" s="441"/>
      <c r="B38" s="442" t="s">
        <v>223</v>
      </c>
      <c r="C38" s="441"/>
      <c r="D38" s="441"/>
      <c r="E38" s="441"/>
      <c r="F38" s="441"/>
      <c r="G38" s="441"/>
      <c r="H38" s="441"/>
      <c r="I38" s="441"/>
      <c r="J38" s="441"/>
      <c r="K38" s="465"/>
      <c r="L38" s="465"/>
      <c r="M38" s="441"/>
      <c r="N38" s="441"/>
      <c r="O38" s="466" t="s">
        <v>224</v>
      </c>
      <c r="P38" s="466"/>
      <c r="Q38" s="466"/>
      <c r="R38" s="441"/>
      <c r="S38" s="441"/>
      <c r="T38" s="441"/>
    </row>
  </sheetData>
  <sheetProtection password="CE28" sheet="1"/>
  <mergeCells count="25">
    <mergeCell ref="K38:L38"/>
    <mergeCell ref="O38:Q38"/>
    <mergeCell ref="C5:T5"/>
    <mergeCell ref="C6:T6"/>
    <mergeCell ref="A8:A12"/>
    <mergeCell ref="B8:B12"/>
    <mergeCell ref="C8:C11"/>
    <mergeCell ref="E8:F8"/>
    <mergeCell ref="G8:N8"/>
    <mergeCell ref="D9:D11"/>
    <mergeCell ref="E9:E11"/>
    <mergeCell ref="I9:N9"/>
    <mergeCell ref="O9:O11"/>
    <mergeCell ref="A36:B36"/>
    <mergeCell ref="Q9:T9"/>
    <mergeCell ref="I10:I11"/>
    <mergeCell ref="K10:K11"/>
    <mergeCell ref="M10:M11"/>
    <mergeCell ref="P9:P10"/>
    <mergeCell ref="Q10:Q11"/>
    <mergeCell ref="S10:S11"/>
    <mergeCell ref="F9:F10"/>
    <mergeCell ref="G9:G11"/>
    <mergeCell ref="H9:H10"/>
    <mergeCell ref="O8:T8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Normal="120"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30.7109375" style="198" customWidth="1"/>
    <col min="2" max="10" width="11.7109375" style="198" customWidth="1"/>
    <col min="11" max="11" width="12.7109375" style="198" customWidth="1"/>
    <col min="12" max="16384" width="9.140625" style="198" customWidth="1"/>
  </cols>
  <sheetData>
    <row r="1" spans="6:11" s="197" customFormat="1" ht="15.75">
      <c r="F1" s="478" t="s">
        <v>103</v>
      </c>
      <c r="G1" s="478"/>
      <c r="H1" s="478"/>
      <c r="I1" s="478"/>
      <c r="J1" s="478"/>
      <c r="K1" s="478"/>
    </row>
    <row r="2" spans="6:11" s="197" customFormat="1" ht="30" customHeight="1">
      <c r="F2" s="479" t="s">
        <v>227</v>
      </c>
      <c r="G2" s="479"/>
      <c r="H2" s="479"/>
      <c r="I2" s="479"/>
      <c r="J2" s="479"/>
      <c r="K2" s="479"/>
    </row>
    <row r="3" spans="7:11" s="197" customFormat="1" ht="15" customHeight="1">
      <c r="G3" s="492"/>
      <c r="H3" s="492"/>
      <c r="I3" s="492"/>
      <c r="J3" s="492"/>
      <c r="K3" s="492"/>
    </row>
    <row r="5" spans="1:11" s="212" customFormat="1" ht="20.25" customHeight="1">
      <c r="A5" s="480" t="s">
        <v>100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</row>
    <row r="6" spans="1:11" s="212" customFormat="1" ht="20.25" customHeight="1">
      <c r="A6" s="480" t="s">
        <v>1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</row>
    <row r="7" spans="1:11" s="212" customFormat="1" ht="20.25" customHeight="1">
      <c r="A7" s="480" t="s">
        <v>2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</row>
    <row r="8" ht="15.75" thickBot="1"/>
    <row r="9" spans="1:11" ht="21.75" customHeight="1">
      <c r="A9" s="481" t="s">
        <v>101</v>
      </c>
      <c r="B9" s="486" t="s">
        <v>105</v>
      </c>
      <c r="C9" s="487"/>
      <c r="D9" s="487"/>
      <c r="E9" s="487"/>
      <c r="F9" s="487"/>
      <c r="G9" s="487"/>
      <c r="H9" s="487"/>
      <c r="I9" s="487"/>
      <c r="J9" s="488"/>
      <c r="K9" s="489" t="s">
        <v>106</v>
      </c>
    </row>
    <row r="10" spans="1:11" ht="17.25" customHeight="1">
      <c r="A10" s="482"/>
      <c r="B10" s="493" t="s">
        <v>12</v>
      </c>
      <c r="C10" s="494"/>
      <c r="D10" s="494"/>
      <c r="E10" s="495"/>
      <c r="F10" s="493" t="s">
        <v>13</v>
      </c>
      <c r="G10" s="494"/>
      <c r="H10" s="494"/>
      <c r="I10" s="494"/>
      <c r="J10" s="495"/>
      <c r="K10" s="490"/>
    </row>
    <row r="11" spans="1:11" ht="21.75" customHeight="1" thickBot="1">
      <c r="A11" s="483"/>
      <c r="B11" s="240">
        <v>2013</v>
      </c>
      <c r="C11" s="206">
        <v>2014</v>
      </c>
      <c r="D11" s="206">
        <v>2015</v>
      </c>
      <c r="E11" s="207">
        <v>2016</v>
      </c>
      <c r="F11" s="240">
        <v>2017</v>
      </c>
      <c r="G11" s="206">
        <v>2018</v>
      </c>
      <c r="H11" s="206">
        <v>2019</v>
      </c>
      <c r="I11" s="206">
        <v>2020</v>
      </c>
      <c r="J11" s="207">
        <v>2021</v>
      </c>
      <c r="K11" s="491"/>
    </row>
    <row r="12" spans="1:11" s="203" customFormat="1" ht="13.5" thickBot="1">
      <c r="A12" s="199" t="s">
        <v>102</v>
      </c>
      <c r="B12" s="200">
        <v>1</v>
      </c>
      <c r="C12" s="201">
        <v>2</v>
      </c>
      <c r="D12" s="201">
        <v>3</v>
      </c>
      <c r="E12" s="202">
        <v>4</v>
      </c>
      <c r="F12" s="200">
        <v>5</v>
      </c>
      <c r="G12" s="201">
        <v>6</v>
      </c>
      <c r="H12" s="201">
        <v>7</v>
      </c>
      <c r="I12" s="201">
        <v>8</v>
      </c>
      <c r="J12" s="202">
        <v>9</v>
      </c>
      <c r="K12" s="211">
        <v>10</v>
      </c>
    </row>
    <row r="13" spans="1:11" s="204" customFormat="1" ht="49.5" customHeight="1" thickBot="1">
      <c r="A13" s="214" t="s">
        <v>107</v>
      </c>
      <c r="B13" s="221">
        <f>SUM(B15:B20)</f>
        <v>81104.95386</v>
      </c>
      <c r="C13" s="222">
        <f aca="true" t="shared" si="0" ref="C13:J13">SUM(C15:C20)</f>
        <v>63358.63899</v>
      </c>
      <c r="D13" s="222">
        <f t="shared" si="0"/>
        <v>59444.429644</v>
      </c>
      <c r="E13" s="223">
        <f t="shared" si="0"/>
        <v>56474.15770802965</v>
      </c>
      <c r="F13" s="221">
        <f t="shared" si="0"/>
        <v>73707.7355193187</v>
      </c>
      <c r="G13" s="222">
        <f t="shared" si="0"/>
        <v>71897.40410916272</v>
      </c>
      <c r="H13" s="222">
        <f t="shared" si="0"/>
        <v>75060.13639847797</v>
      </c>
      <c r="I13" s="222">
        <f t="shared" si="0"/>
        <v>78018.79934009122</v>
      </c>
      <c r="J13" s="223">
        <f t="shared" si="0"/>
        <v>75234.18266299322</v>
      </c>
      <c r="K13" s="215">
        <f>SUM(B13:J13)</f>
        <v>634300.4382320733</v>
      </c>
    </row>
    <row r="14" spans="1:11" s="204" customFormat="1" ht="19.5" customHeight="1">
      <c r="A14" s="213" t="s">
        <v>37</v>
      </c>
      <c r="B14" s="224"/>
      <c r="C14" s="225"/>
      <c r="D14" s="225"/>
      <c r="E14" s="226"/>
      <c r="F14" s="224"/>
      <c r="G14" s="225"/>
      <c r="H14" s="225"/>
      <c r="I14" s="225"/>
      <c r="J14" s="226"/>
      <c r="K14" s="216"/>
    </row>
    <row r="15" spans="1:11" s="204" customFormat="1" ht="49.5" customHeight="1">
      <c r="A15" s="208" t="s">
        <v>108</v>
      </c>
      <c r="B15" s="227">
        <f>'Д.3_Напрями та заходи'!H74</f>
        <v>63823.6</v>
      </c>
      <c r="C15" s="228">
        <f>'Д.3_Напрями та заходи'!I74</f>
        <v>51333.4</v>
      </c>
      <c r="D15" s="228">
        <f>'Д.3_Напрями та заходи'!J74</f>
        <v>47683.4</v>
      </c>
      <c r="E15" s="229">
        <f>'Д.3_Напрями та заходи'!K74</f>
        <v>43423.4</v>
      </c>
      <c r="F15" s="227">
        <f>'Д.3_Напрями та заходи'!L74</f>
        <v>53093.4</v>
      </c>
      <c r="G15" s="228">
        <f>'Д.3_Напрями та заходи'!M74</f>
        <v>52913.4</v>
      </c>
      <c r="H15" s="228">
        <f>'Д.3_Напрями та заходи'!N74</f>
        <v>55093.4</v>
      </c>
      <c r="I15" s="228">
        <f>'Д.3_Напрями та заходи'!O74</f>
        <v>58063.4</v>
      </c>
      <c r="J15" s="229">
        <f>'Д.3_Напрями та заходи'!P74</f>
        <v>59483.4</v>
      </c>
      <c r="K15" s="217">
        <f aca="true" t="shared" si="1" ref="K15:K20">SUM(B15:J15)</f>
        <v>484910.80000000005</v>
      </c>
    </row>
    <row r="16" spans="1:11" s="204" customFormat="1" ht="49.5" customHeight="1">
      <c r="A16" s="208" t="s">
        <v>112</v>
      </c>
      <c r="B16" s="227">
        <f>'Д.3_Напрями та заходи'!H75</f>
        <v>3663.148</v>
      </c>
      <c r="C16" s="228">
        <f>'Д.3_Напрями та заходи'!I75</f>
        <v>900</v>
      </c>
      <c r="D16" s="228">
        <f>'Д.3_Напрями та заходи'!J75</f>
        <v>1460</v>
      </c>
      <c r="E16" s="229">
        <f>'Д.3_Напрями та заходи'!K75</f>
        <v>4170</v>
      </c>
      <c r="F16" s="227">
        <f>'Д.3_Напрями та заходи'!L75</f>
        <v>9150</v>
      </c>
      <c r="G16" s="228">
        <f>'Д.3_Напрями та заходи'!M75</f>
        <v>9330</v>
      </c>
      <c r="H16" s="228">
        <f>'Д.3_Напрями та заходи'!N75</f>
        <v>8340</v>
      </c>
      <c r="I16" s="228">
        <f>'Д.3_Напрями та заходи'!O75</f>
        <v>7880</v>
      </c>
      <c r="J16" s="229">
        <f>'Д.3_Напрями та заходи'!P75</f>
        <v>7990</v>
      </c>
      <c r="K16" s="217">
        <f t="shared" si="1"/>
        <v>52883.148</v>
      </c>
    </row>
    <row r="17" spans="1:11" ht="49.5" customHeight="1">
      <c r="A17" s="209" t="s">
        <v>109</v>
      </c>
      <c r="B17" s="230">
        <f>'Д.3_Напрями та заходи'!H76</f>
        <v>8104.857</v>
      </c>
      <c r="C17" s="231">
        <f>'Д.3_Напрями та заходи'!I76</f>
        <v>6036.947969999999</v>
      </c>
      <c r="D17" s="231">
        <f>'Д.3_Напрями та заходи'!J76</f>
        <v>5075.721541999999</v>
      </c>
      <c r="E17" s="232">
        <f>'Д.3_Напрями та заходи'!K76</f>
        <v>3475.0496940000003</v>
      </c>
      <c r="F17" s="233">
        <f>'Д.3_Напрями та заходи'!L76</f>
        <v>6014.929218</v>
      </c>
      <c r="G17" s="231">
        <f>'Д.3_Напрями та заходи'!M76</f>
        <v>4014.890092</v>
      </c>
      <c r="H17" s="234">
        <f>'Д.3_Напрями та заходи'!N76</f>
        <v>3605.116094</v>
      </c>
      <c r="I17" s="231">
        <f>'Д.3_Напрями та заходи'!O76</f>
        <v>3942.237794</v>
      </c>
      <c r="J17" s="235">
        <f>'Д.3_Напрями та заходи'!P76</f>
        <v>2217.561068</v>
      </c>
      <c r="K17" s="218">
        <f t="shared" si="1"/>
        <v>42487.310472000005</v>
      </c>
    </row>
    <row r="18" spans="1:11" ht="49.5" customHeight="1">
      <c r="A18" s="209" t="s">
        <v>110</v>
      </c>
      <c r="B18" s="230">
        <f>'Д.3_Напрями та заходи'!H77</f>
        <v>1063.538</v>
      </c>
      <c r="C18" s="231">
        <f>'Д.3_Напрями та заходи'!I77</f>
        <v>1062.255388</v>
      </c>
      <c r="D18" s="231">
        <f>'Д.3_Напрями та заходи'!J77</f>
        <v>1086.999528</v>
      </c>
      <c r="E18" s="232">
        <f>'Д.3_Напрями та заходи'!K77</f>
        <v>956.9114199999999</v>
      </c>
      <c r="F18" s="233">
        <f>'Д.3_Напрями та заходи'!L77</f>
        <v>1048.292002</v>
      </c>
      <c r="G18" s="231">
        <f>'Д.3_Напрями та заходи'!M77</f>
        <v>997.421212</v>
      </c>
      <c r="H18" s="234">
        <f>'Д.3_Напрями та заходи'!N77</f>
        <v>1362.558988</v>
      </c>
      <c r="I18" s="231">
        <f>'Д.3_Напрями та заходи'!O77</f>
        <v>1045.080268</v>
      </c>
      <c r="J18" s="235">
        <f>'Д.3_Напрями та заходи'!P77</f>
        <v>835.2149900000001</v>
      </c>
      <c r="K18" s="218">
        <f t="shared" si="1"/>
        <v>9458.271796</v>
      </c>
    </row>
    <row r="19" spans="1:11" ht="49.5" customHeight="1">
      <c r="A19" s="209" t="s">
        <v>28</v>
      </c>
      <c r="B19" s="230">
        <f>'Д.3_Напрями та заходи'!H78</f>
        <v>763.6708600000001</v>
      </c>
      <c r="C19" s="231">
        <f>'Д.3_Напрями та заходи'!I78</f>
        <v>544.124784</v>
      </c>
      <c r="D19" s="231">
        <f>'Д.3_Напрями та заходи'!J78</f>
        <v>473.9972239999999</v>
      </c>
      <c r="E19" s="235">
        <f>'Д.3_Напрями та заходи'!K78</f>
        <v>415.30024802965244</v>
      </c>
      <c r="F19" s="233">
        <f>'Д.3_Напрями та заходи'!L78</f>
        <v>428.59688531869</v>
      </c>
      <c r="G19" s="231">
        <f>'Д.3_Напрями та заходи'!M78</f>
        <v>443.5927511627221</v>
      </c>
      <c r="H19" s="231">
        <f>'Д.3_Напрями та заходи'!N78</f>
        <v>441.0114424779563</v>
      </c>
      <c r="I19" s="231">
        <f>'Д.3_Напрями та заходи'!O78</f>
        <v>461.2018260912272</v>
      </c>
      <c r="J19" s="235">
        <f>'Д.3_Напрями та заходи'!P78</f>
        <v>504.6300649932333</v>
      </c>
      <c r="K19" s="219">
        <f t="shared" si="1"/>
        <v>4476.126086073481</v>
      </c>
    </row>
    <row r="20" spans="1:11" ht="49.5" customHeight="1" thickBot="1">
      <c r="A20" s="210" t="s">
        <v>111</v>
      </c>
      <c r="B20" s="236">
        <f>'Д.3_Напрями та заходи'!H79</f>
        <v>3686.1400000000003</v>
      </c>
      <c r="C20" s="237">
        <f>'Д.3_Напрями та заходи'!I79</f>
        <v>3481.9108479999995</v>
      </c>
      <c r="D20" s="237">
        <f>'Д.3_Напрями та заходи'!J79</f>
        <v>3664.31135</v>
      </c>
      <c r="E20" s="238">
        <f>'Д.3_Напрями та заходи'!K79</f>
        <v>4033.496346</v>
      </c>
      <c r="F20" s="239">
        <f>'Д.3_Напрями та заходи'!L79</f>
        <v>3972.517414</v>
      </c>
      <c r="G20" s="237">
        <f>'Д.3_Напрями та заходи'!M79</f>
        <v>4198.1000540000005</v>
      </c>
      <c r="H20" s="237">
        <f>'Д.3_Напрями та заходи'!N79</f>
        <v>6218.049873999999</v>
      </c>
      <c r="I20" s="237">
        <f>'Д.3_Напрями та заходи'!O79</f>
        <v>6626.879451999999</v>
      </c>
      <c r="J20" s="238">
        <f>'Д.3_Напрями та заходи'!P79</f>
        <v>4203.37654</v>
      </c>
      <c r="K20" s="220">
        <f t="shared" si="1"/>
        <v>40084.781877999994</v>
      </c>
    </row>
    <row r="22" spans="1:10" s="444" customFormat="1" ht="15" customHeight="1">
      <c r="A22" s="484" t="s">
        <v>225</v>
      </c>
      <c r="B22" s="484"/>
      <c r="C22" s="484"/>
      <c r="D22" s="484"/>
      <c r="E22" s="484"/>
      <c r="F22" s="485"/>
      <c r="G22" s="485"/>
      <c r="I22" s="484" t="s">
        <v>224</v>
      </c>
      <c r="J22" s="484"/>
    </row>
  </sheetData>
  <sheetProtection password="CE28" sheet="1"/>
  <mergeCells count="14">
    <mergeCell ref="G3:K3"/>
    <mergeCell ref="A5:K5"/>
    <mergeCell ref="B10:E10"/>
    <mergeCell ref="F10:J10"/>
    <mergeCell ref="F1:K1"/>
    <mergeCell ref="F2:K2"/>
    <mergeCell ref="A6:K6"/>
    <mergeCell ref="A7:K7"/>
    <mergeCell ref="A9:A11"/>
    <mergeCell ref="A22:E22"/>
    <mergeCell ref="F22:G22"/>
    <mergeCell ref="I22:J22"/>
    <mergeCell ref="B9:J9"/>
    <mergeCell ref="K9:K11"/>
  </mergeCells>
  <printOptions horizontalCentered="1"/>
  <pageMargins left="0.3937007874015748" right="0.3937007874015748" top="0.5905511811023623" bottom="0.3937007874015748" header="0.1968503937007874" footer="0.1968503937007874"/>
  <pageSetup fitToHeight="2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1"/>
  <sheetViews>
    <sheetView view="pageBreakPreview" zoomScale="90" zoomScaleSheetLayoutView="90" zoomScalePageLayoutView="0" workbookViewId="0" topLeftCell="D1">
      <selection activeCell="F96" sqref="F96"/>
    </sheetView>
  </sheetViews>
  <sheetFormatPr defaultColWidth="9.140625" defaultRowHeight="15"/>
  <cols>
    <col min="1" max="1" width="4.8515625" style="1" customWidth="1"/>
    <col min="2" max="2" width="15.00390625" style="1" customWidth="1"/>
    <col min="3" max="3" width="18.8515625" style="1" customWidth="1"/>
    <col min="4" max="4" width="10.140625" style="1" customWidth="1"/>
    <col min="5" max="5" width="17.28125" style="1" customWidth="1"/>
    <col min="6" max="6" width="17.140625" style="1" customWidth="1"/>
    <col min="7" max="7" width="12.57421875" style="2" bestFit="1" customWidth="1"/>
    <col min="8" max="16" width="11.57421875" style="1" bestFit="1" customWidth="1"/>
    <col min="17" max="17" width="17.7109375" style="1" customWidth="1"/>
    <col min="18" max="16384" width="9.140625" style="1" customWidth="1"/>
  </cols>
  <sheetData>
    <row r="1" spans="12:17" ht="15" customHeight="1">
      <c r="L1" s="508" t="s">
        <v>104</v>
      </c>
      <c r="M1" s="508"/>
      <c r="N1" s="508"/>
      <c r="O1" s="508"/>
      <c r="P1" s="508"/>
      <c r="Q1" s="508"/>
    </row>
    <row r="2" spans="12:17" ht="27.75" customHeight="1">
      <c r="L2" s="509" t="s">
        <v>99</v>
      </c>
      <c r="M2" s="509"/>
      <c r="N2" s="509"/>
      <c r="O2" s="509"/>
      <c r="P2" s="509"/>
      <c r="Q2" s="509"/>
    </row>
    <row r="3" spans="12:17" ht="27.75" customHeight="1">
      <c r="L3" s="205"/>
      <c r="M3" s="205"/>
      <c r="N3" s="205"/>
      <c r="O3" s="205"/>
      <c r="P3" s="205"/>
      <c r="Q3" s="205"/>
    </row>
    <row r="4" spans="12:17" ht="27.75" customHeight="1">
      <c r="L4" s="205"/>
      <c r="M4" s="205"/>
      <c r="N4" s="205"/>
      <c r="O4" s="205"/>
      <c r="P4" s="205"/>
      <c r="Q4" s="205"/>
    </row>
    <row r="5" s="15" customFormat="1" ht="11.25">
      <c r="G5" s="196"/>
    </row>
    <row r="6" spans="1:17" s="86" customFormat="1" ht="15" customHeight="1">
      <c r="A6" s="568" t="s">
        <v>0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</row>
    <row r="7" spans="1:17" s="86" customFormat="1" ht="15" customHeight="1">
      <c r="A7" s="568" t="s">
        <v>1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</row>
    <row r="8" spans="1:17" s="86" customFormat="1" ht="15" customHeight="1">
      <c r="A8" s="568" t="s">
        <v>2</v>
      </c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</row>
    <row r="9" s="15" customFormat="1" ht="12" thickBot="1">
      <c r="G9" s="196"/>
    </row>
    <row r="10" spans="1:17" ht="30" customHeight="1">
      <c r="A10" s="474" t="s">
        <v>3</v>
      </c>
      <c r="B10" s="569" t="s">
        <v>4</v>
      </c>
      <c r="C10" s="569" t="s">
        <v>5</v>
      </c>
      <c r="D10" s="569" t="s">
        <v>6</v>
      </c>
      <c r="E10" s="569" t="s">
        <v>7</v>
      </c>
      <c r="F10" s="572" t="s">
        <v>8</v>
      </c>
      <c r="G10" s="474" t="s">
        <v>9</v>
      </c>
      <c r="H10" s="569"/>
      <c r="I10" s="569"/>
      <c r="J10" s="569"/>
      <c r="K10" s="569"/>
      <c r="L10" s="569"/>
      <c r="M10" s="569"/>
      <c r="N10" s="569"/>
      <c r="O10" s="569"/>
      <c r="P10" s="575"/>
      <c r="Q10" s="565" t="s">
        <v>10</v>
      </c>
    </row>
    <row r="11" spans="1:17" ht="15">
      <c r="A11" s="475"/>
      <c r="B11" s="570"/>
      <c r="C11" s="570"/>
      <c r="D11" s="570"/>
      <c r="E11" s="570"/>
      <c r="F11" s="573"/>
      <c r="G11" s="556" t="s">
        <v>11</v>
      </c>
      <c r="H11" s="558" t="s">
        <v>12</v>
      </c>
      <c r="I11" s="559"/>
      <c r="J11" s="559"/>
      <c r="K11" s="560"/>
      <c r="L11" s="561" t="s">
        <v>13</v>
      </c>
      <c r="M11" s="559"/>
      <c r="N11" s="559"/>
      <c r="O11" s="559"/>
      <c r="P11" s="560"/>
      <c r="Q11" s="566"/>
    </row>
    <row r="12" spans="1:17" ht="15.75" thickBot="1">
      <c r="A12" s="476"/>
      <c r="B12" s="571"/>
      <c r="C12" s="571"/>
      <c r="D12" s="571"/>
      <c r="E12" s="571"/>
      <c r="F12" s="574"/>
      <c r="G12" s="557"/>
      <c r="H12" s="4">
        <v>2013</v>
      </c>
      <c r="I12" s="5">
        <v>2014</v>
      </c>
      <c r="J12" s="5">
        <v>2015</v>
      </c>
      <c r="K12" s="6">
        <v>2016</v>
      </c>
      <c r="L12" s="7">
        <v>2017</v>
      </c>
      <c r="M12" s="5">
        <v>2018</v>
      </c>
      <c r="N12" s="5">
        <v>2019</v>
      </c>
      <c r="O12" s="5">
        <v>2020</v>
      </c>
      <c r="P12" s="6">
        <v>2021</v>
      </c>
      <c r="Q12" s="567"/>
    </row>
    <row r="13" spans="1:17" s="15" customFormat="1" ht="12" thickBot="1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10">
        <v>6</v>
      </c>
      <c r="G13" s="11">
        <v>7</v>
      </c>
      <c r="H13" s="8">
        <v>8</v>
      </c>
      <c r="I13" s="9">
        <v>9</v>
      </c>
      <c r="J13" s="9">
        <v>10</v>
      </c>
      <c r="K13" s="12">
        <v>11</v>
      </c>
      <c r="L13" s="13">
        <v>12</v>
      </c>
      <c r="M13" s="9">
        <v>13</v>
      </c>
      <c r="N13" s="9">
        <v>14</v>
      </c>
      <c r="O13" s="9">
        <v>15</v>
      </c>
      <c r="P13" s="12">
        <v>16</v>
      </c>
      <c r="Q13" s="14">
        <v>17</v>
      </c>
    </row>
    <row r="14" spans="1:17" ht="18" customHeight="1" thickBot="1">
      <c r="A14" s="81" t="s">
        <v>14</v>
      </c>
      <c r="B14" s="84" t="s">
        <v>15</v>
      </c>
      <c r="C14" s="85"/>
      <c r="D14" s="85"/>
      <c r="E14" s="85"/>
      <c r="F14" s="85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</row>
    <row r="15" spans="1:17" ht="62.25" customHeight="1" thickBot="1">
      <c r="A15" s="535">
        <v>1</v>
      </c>
      <c r="B15" s="539" t="s">
        <v>16</v>
      </c>
      <c r="C15" s="64" t="s">
        <v>17</v>
      </c>
      <c r="D15" s="56" t="s">
        <v>18</v>
      </c>
      <c r="E15" s="56" t="s">
        <v>19</v>
      </c>
      <c r="F15" s="57" t="s">
        <v>20</v>
      </c>
      <c r="G15" s="58">
        <f aca="true" t="shared" si="0" ref="G15:G30">SUM(H15:P15)</f>
        <v>242300</v>
      </c>
      <c r="H15" s="59">
        <v>23400</v>
      </c>
      <c r="I15" s="60">
        <v>24100</v>
      </c>
      <c r="J15" s="60">
        <v>24800</v>
      </c>
      <c r="K15" s="61">
        <v>25500</v>
      </c>
      <c r="L15" s="62">
        <v>26500</v>
      </c>
      <c r="M15" s="60">
        <v>27600</v>
      </c>
      <c r="N15" s="60">
        <v>28700</v>
      </c>
      <c r="O15" s="60">
        <v>30100</v>
      </c>
      <c r="P15" s="63">
        <v>31600</v>
      </c>
      <c r="Q15" s="553" t="s">
        <v>21</v>
      </c>
    </row>
    <row r="16" spans="1:17" ht="26.25" customHeight="1">
      <c r="A16" s="536"/>
      <c r="B16" s="540"/>
      <c r="C16" s="562" t="s">
        <v>22</v>
      </c>
      <c r="D16" s="510" t="s">
        <v>18</v>
      </c>
      <c r="E16" s="26" t="s">
        <v>23</v>
      </c>
      <c r="F16" s="30" t="s">
        <v>24</v>
      </c>
      <c r="G16" s="36">
        <f t="shared" si="0"/>
        <v>7218.790471999999</v>
      </c>
      <c r="H16" s="33">
        <f>'[1]1.Меліорація_ЗВЕДЕНА'!$E$15</f>
        <v>680.447</v>
      </c>
      <c r="I16" s="27">
        <f>'[1]1.Меліорація_ЗВЕДЕНА'!$F$15</f>
        <v>706.13797</v>
      </c>
      <c r="J16" s="27">
        <f>'[1]1.Меліорація_ЗВЕДЕНА'!$G$15</f>
        <v>739.7215419999999</v>
      </c>
      <c r="K16" s="39">
        <f>'[1]1.Меліорація_ЗВЕДЕНА'!$H$15</f>
        <v>780.049694</v>
      </c>
      <c r="L16" s="42">
        <f>'[1]1.Меліорація_ЗВЕДЕНА'!$I$15</f>
        <v>809.929218</v>
      </c>
      <c r="M16" s="27">
        <f>'[1]1.Меліорація_ЗВЕДЕНА'!$J$15</f>
        <v>823.8900920000001</v>
      </c>
      <c r="N16" s="27">
        <f>'[1]1.Меліорація_ЗВЕДЕНА'!$K$15</f>
        <v>860.1160940000001</v>
      </c>
      <c r="O16" s="27">
        <f>'[1]1.Меліорація_ЗВЕДЕНА'!$L$15</f>
        <v>902.2377940000001</v>
      </c>
      <c r="P16" s="43">
        <f>'[1]1.Меліорація_ЗВЕДЕНА'!$M$15</f>
        <v>916.2610679999999</v>
      </c>
      <c r="Q16" s="554"/>
    </row>
    <row r="17" spans="1:17" ht="45" customHeight="1">
      <c r="A17" s="536"/>
      <c r="B17" s="540"/>
      <c r="C17" s="563"/>
      <c r="D17" s="511"/>
      <c r="E17" s="17" t="s">
        <v>25</v>
      </c>
      <c r="F17" s="31" t="s">
        <v>26</v>
      </c>
      <c r="G17" s="37">
        <f t="shared" si="0"/>
        <v>3057.791796</v>
      </c>
      <c r="H17" s="34">
        <f>'[1]1.Меліорація_ЗВЕДЕНА'!$E$16</f>
        <v>333.038</v>
      </c>
      <c r="I17" s="18">
        <f>'[1]1.Меліорація_ЗВЕДЕНА'!$F$16</f>
        <v>299.255388</v>
      </c>
      <c r="J17" s="18">
        <f>'[1]1.Меліорація_ЗВЕДЕНА'!$G$16</f>
        <v>307.999528</v>
      </c>
      <c r="K17" s="40">
        <f>'[1]1.Меліорація_ЗВЕДЕНА'!$H$16</f>
        <v>317.91141999999996</v>
      </c>
      <c r="L17" s="44">
        <f>'[1]1.Меліорація_ЗВЕДЕНА'!$I$16</f>
        <v>329.29200199999997</v>
      </c>
      <c r="M17" s="18">
        <f>'[1]1.Меліорація_ЗВЕДЕНА'!$J$16</f>
        <v>342.421212</v>
      </c>
      <c r="N17" s="18">
        <f>'[1]1.Меліорація_ЗВЕДЕНА'!$K$16</f>
        <v>357.578988</v>
      </c>
      <c r="O17" s="18">
        <f>'[1]1.Меліорація_ЗВЕДЕНА'!$L$16</f>
        <v>375.080268</v>
      </c>
      <c r="P17" s="45">
        <f>'[1]1.Меліорація_ЗВЕДЕНА'!$M$16</f>
        <v>395.21499000000006</v>
      </c>
      <c r="Q17" s="554"/>
    </row>
    <row r="18" spans="1:17" ht="48" customHeight="1">
      <c r="A18" s="536"/>
      <c r="B18" s="540"/>
      <c r="C18" s="563"/>
      <c r="D18" s="511"/>
      <c r="E18" s="17" t="s">
        <v>27</v>
      </c>
      <c r="F18" s="31" t="s">
        <v>67</v>
      </c>
      <c r="G18" s="37">
        <f t="shared" si="0"/>
        <v>3753.8260860734813</v>
      </c>
      <c r="H18" s="34">
        <f>'[1]1.Меліорація_ЗВЕДЕНА'!$E$18</f>
        <v>403.37086000000005</v>
      </c>
      <c r="I18" s="18">
        <f>'[1]1.Меліорація_ЗВЕДЕНА'!$F$18</f>
        <v>415.124784</v>
      </c>
      <c r="J18" s="18">
        <f>'[1]1.Меліорація_ЗВЕДЕНА'!$G$18</f>
        <v>434.9972239999999</v>
      </c>
      <c r="K18" s="40">
        <f>'[1]1.Меліорація_ЗВЕДЕНА'!$H$18</f>
        <v>376.30024802965244</v>
      </c>
      <c r="L18" s="44">
        <f>'[1]1.Меліорація_ЗВЕДЕНА'!$I$18</f>
        <v>389.59688531869</v>
      </c>
      <c r="M18" s="18">
        <f>'[1]1.Меліорація_ЗВЕДЕНА'!$J$18</f>
        <v>404.5927511627221</v>
      </c>
      <c r="N18" s="18">
        <f>'[1]1.Меліорація_ЗВЕДЕНА'!$K$18</f>
        <v>422.0114424779563</v>
      </c>
      <c r="O18" s="18">
        <f>'[1]1.Меліорація_ЗВЕДЕНА'!$L$18</f>
        <v>442.2018260912272</v>
      </c>
      <c r="P18" s="45">
        <f>'[1]1.Меліорація_ЗВЕДЕНА'!$M$18</f>
        <v>465.6300649932333</v>
      </c>
      <c r="Q18" s="554"/>
    </row>
    <row r="19" spans="1:17" ht="52.5" customHeight="1" thickBot="1">
      <c r="A19" s="538"/>
      <c r="B19" s="542"/>
      <c r="C19" s="564"/>
      <c r="D19" s="512"/>
      <c r="E19" s="28" t="s">
        <v>29</v>
      </c>
      <c r="F19" s="32" t="s">
        <v>30</v>
      </c>
      <c r="G19" s="38">
        <f t="shared" si="0"/>
        <v>18379.181878</v>
      </c>
      <c r="H19" s="35">
        <f>'[1]1.Меліорація_ЗВЕДЕНА'!$E$17</f>
        <v>1437.84</v>
      </c>
      <c r="I19" s="29">
        <f>'[1]1.Меліорація_ЗВЕДЕНА'!$F$17</f>
        <v>1636.6108479999998</v>
      </c>
      <c r="J19" s="29">
        <f>'[1]1.Меліорація_ЗВЕДЕНА'!$G$17</f>
        <v>1777.0113500000002</v>
      </c>
      <c r="K19" s="41">
        <f>'[1]1.Меліорація_ЗВЕДЕНА'!$H$17</f>
        <v>2009.1963460000002</v>
      </c>
      <c r="L19" s="46">
        <f>'[1]1.Меліорація_ЗВЕДЕНА'!$I$17</f>
        <v>2357.2174139999997</v>
      </c>
      <c r="M19" s="29">
        <f>'[1]1.Меліорація_ЗВЕДЕНА'!$J$17</f>
        <v>2148.8000540000003</v>
      </c>
      <c r="N19" s="29">
        <f>'[1]1.Меліорація_ЗВЕДЕНА'!$K$17</f>
        <v>2508.6498739999997</v>
      </c>
      <c r="O19" s="29">
        <f>'[1]1.Меліорація_ЗВЕДЕНА'!$L$17</f>
        <v>2188.479452</v>
      </c>
      <c r="P19" s="47">
        <f>'[1]1.Меліорація_ЗВЕДЕНА'!$M$17</f>
        <v>2315.3765400000007</v>
      </c>
      <c r="Q19" s="555"/>
    </row>
    <row r="20" spans="1:17" ht="21" customHeight="1">
      <c r="A20" s="535">
        <v>2</v>
      </c>
      <c r="B20" s="539" t="s">
        <v>31</v>
      </c>
      <c r="C20" s="550" t="s">
        <v>32</v>
      </c>
      <c r="D20" s="539" t="s">
        <v>18</v>
      </c>
      <c r="E20" s="26" t="s">
        <v>19</v>
      </c>
      <c r="F20" s="30" t="s">
        <v>20</v>
      </c>
      <c r="G20" s="36">
        <f t="shared" si="0"/>
        <v>14300</v>
      </c>
      <c r="H20" s="33">
        <f>'[11]2.Меліорація-ЗВЕДЕНА'!$F$16</f>
        <v>800</v>
      </c>
      <c r="I20" s="27">
        <f>'[11]2.Меліорація-ЗВЕДЕНА'!$G$16</f>
        <v>1000</v>
      </c>
      <c r="J20" s="27">
        <f>'[11]2.Меліорація-ЗВЕДЕНА'!$H$16</f>
        <v>1000</v>
      </c>
      <c r="K20" s="39">
        <f>'[11]2.Меліорація-ЗВЕДЕНА'!$I$16</f>
        <v>1100</v>
      </c>
      <c r="L20" s="42">
        <f>'[11]2.Меліорація-ЗВЕДЕНА'!$J$16</f>
        <v>1200</v>
      </c>
      <c r="M20" s="27">
        <f>'[11]2.Меліорація-ЗВЕДЕНА'!$K$16</f>
        <v>1700</v>
      </c>
      <c r="N20" s="27">
        <f>'[11]2.Меліорація-ЗВЕДЕНА'!$L$16</f>
        <v>3000</v>
      </c>
      <c r="O20" s="27">
        <f>'[11]2.Меліорація-ЗВЕДЕНА'!$M$16</f>
        <v>3000</v>
      </c>
      <c r="P20" s="43">
        <f>'[11]2.Меліорація-ЗВЕДЕНА'!$N$16</f>
        <v>1500</v>
      </c>
      <c r="Q20" s="553" t="s">
        <v>33</v>
      </c>
    </row>
    <row r="21" spans="1:17" ht="26.25" customHeight="1">
      <c r="A21" s="536"/>
      <c r="B21" s="540"/>
      <c r="C21" s="551"/>
      <c r="D21" s="540"/>
      <c r="E21" s="17" t="s">
        <v>23</v>
      </c>
      <c r="F21" s="31" t="s">
        <v>24</v>
      </c>
      <c r="G21" s="37">
        <f t="shared" si="0"/>
        <v>4951.3</v>
      </c>
      <c r="H21" s="34">
        <f>'[11]2.Меліорація-ЗВЕДЕНА'!$F$17</f>
        <v>500</v>
      </c>
      <c r="I21" s="18">
        <f>'[11]2.Меліорація-ЗВЕДЕНА'!$G$17</f>
        <v>510</v>
      </c>
      <c r="J21" s="18">
        <f>'[11]2.Меліорація-ЗВЕДЕНА'!$H$17</f>
        <v>550</v>
      </c>
      <c r="K21" s="40">
        <f>'[11]2.Меліорація-ЗВЕДЕНА'!$I$17</f>
        <v>395</v>
      </c>
      <c r="L21" s="44">
        <f>'[11]2.Меліорація-ЗВЕДЕНА'!$J$17</f>
        <v>405</v>
      </c>
      <c r="M21" s="18">
        <f>'[11]2.Меліорація-ЗВЕДЕНА'!$K$17</f>
        <v>640</v>
      </c>
      <c r="N21" s="18">
        <f>'[11]2.Меліорація-ЗВЕДЕНА'!$L$17</f>
        <v>760</v>
      </c>
      <c r="O21" s="18">
        <f>'[11]2.Меліорація-ЗВЕДЕНА'!$M$17</f>
        <v>1120</v>
      </c>
      <c r="P21" s="45">
        <f>'[11]2.Меліорація-ЗВЕДЕНА'!$N$17</f>
        <v>71.3</v>
      </c>
      <c r="Q21" s="554"/>
    </row>
    <row r="22" spans="1:17" ht="26.25" customHeight="1">
      <c r="A22" s="537"/>
      <c r="B22" s="541"/>
      <c r="C22" s="551"/>
      <c r="D22" s="541"/>
      <c r="E22" s="241" t="s">
        <v>25</v>
      </c>
      <c r="F22" s="31" t="s">
        <v>174</v>
      </c>
      <c r="G22" s="37">
        <f t="shared" si="0"/>
        <v>1239.98</v>
      </c>
      <c r="H22" s="388">
        <f>'[11]2.Меліорація-ЗВЕДЕНА'!$F$18</f>
        <v>0</v>
      </c>
      <c r="I22" s="389">
        <f>'[11]2.Меліорація-ЗВЕДЕНА'!$G$18</f>
        <v>90</v>
      </c>
      <c r="J22" s="389">
        <f>'[11]2.Меліорація-ЗВЕДЕНА'!$H$18</f>
        <v>145</v>
      </c>
      <c r="K22" s="390">
        <f>'[11]2.Меліорація-ЗВЕДЕНА'!$I$18</f>
        <v>115</v>
      </c>
      <c r="L22" s="391">
        <f>'[11]2.Меліорація-ЗВЕДЕНА'!$J$18</f>
        <v>105</v>
      </c>
      <c r="M22" s="389">
        <f>'[11]2.Меліорація-ЗВЕДЕНА'!$K$18</f>
        <v>65</v>
      </c>
      <c r="N22" s="389">
        <f>'[11]2.Меліорація-ЗВЕДЕНА'!$L$18</f>
        <v>429.98</v>
      </c>
      <c r="O22" s="389">
        <f>'[11]2.Меліорація-ЗВЕДЕНА'!$M$18</f>
        <v>220</v>
      </c>
      <c r="P22" s="392">
        <f>'[11]2.Меліорація-ЗВЕДЕНА'!$N$18</f>
        <v>70</v>
      </c>
      <c r="Q22" s="554"/>
    </row>
    <row r="23" spans="1:17" ht="54" customHeight="1" thickBot="1">
      <c r="A23" s="538"/>
      <c r="B23" s="542"/>
      <c r="C23" s="552"/>
      <c r="D23" s="542"/>
      <c r="E23" s="28" t="s">
        <v>29</v>
      </c>
      <c r="F23" s="32" t="s">
        <v>30</v>
      </c>
      <c r="G23" s="120">
        <f t="shared" si="0"/>
        <v>16628.6</v>
      </c>
      <c r="H23" s="35">
        <f>'[11]2.Меліорація-ЗВЕДЕНА'!$F$19</f>
        <v>1100</v>
      </c>
      <c r="I23" s="29">
        <f>'[11]2.Меліорація-ЗВЕДЕНА'!$G$19</f>
        <v>950</v>
      </c>
      <c r="J23" s="29">
        <f>'[11]2.Меліорація-ЗВЕДЕНА'!$H$19</f>
        <v>1245</v>
      </c>
      <c r="K23" s="41">
        <f>'[11]2.Меліорація-ЗВЕДЕНА'!$I$19</f>
        <v>895</v>
      </c>
      <c r="L23" s="46">
        <f>'[11]2.Меліорація-ЗВЕДЕНА'!$J$19</f>
        <v>985</v>
      </c>
      <c r="M23" s="29">
        <f>'[11]2.Меліорація-ЗВЕДЕНА'!$K$19</f>
        <v>1515</v>
      </c>
      <c r="N23" s="29">
        <f>'[11]2.Меліорація-ЗВЕДЕНА'!$L$19</f>
        <v>3678</v>
      </c>
      <c r="O23" s="29">
        <f>'[11]2.Меліорація-ЗВЕДЕНА'!$M$19</f>
        <v>4405</v>
      </c>
      <c r="P23" s="47">
        <f>'[11]2.Меліорація-ЗВЕДЕНА'!$N$19</f>
        <v>1855.6</v>
      </c>
      <c r="Q23" s="555"/>
    </row>
    <row r="24" spans="1:17" ht="72" customHeight="1" thickBot="1">
      <c r="A24" s="70">
        <v>3</v>
      </c>
      <c r="B24" s="48" t="s">
        <v>34</v>
      </c>
      <c r="C24" s="71" t="s">
        <v>35</v>
      </c>
      <c r="D24" s="48" t="s">
        <v>18</v>
      </c>
      <c r="E24" s="48" t="s">
        <v>19</v>
      </c>
      <c r="F24" s="49" t="s">
        <v>20</v>
      </c>
      <c r="G24" s="50">
        <f t="shared" si="0"/>
        <v>1970</v>
      </c>
      <c r="H24" s="51">
        <v>180</v>
      </c>
      <c r="I24" s="52">
        <v>190</v>
      </c>
      <c r="J24" s="52">
        <v>210</v>
      </c>
      <c r="K24" s="53">
        <v>210</v>
      </c>
      <c r="L24" s="54">
        <v>220</v>
      </c>
      <c r="M24" s="52">
        <v>230</v>
      </c>
      <c r="N24" s="52">
        <v>230</v>
      </c>
      <c r="O24" s="52">
        <v>240</v>
      </c>
      <c r="P24" s="55">
        <v>260</v>
      </c>
      <c r="Q24" s="87" t="s">
        <v>36</v>
      </c>
    </row>
    <row r="25" spans="1:17" ht="15.75" customHeight="1" thickBot="1">
      <c r="A25" s="73"/>
      <c r="B25" s="502" t="s">
        <v>68</v>
      </c>
      <c r="C25" s="503"/>
      <c r="D25" s="503"/>
      <c r="E25" s="503"/>
      <c r="F25" s="504"/>
      <c r="G25" s="58">
        <f t="shared" si="0"/>
        <v>313799.4702320735</v>
      </c>
      <c r="H25" s="74">
        <f>SUM(H26:H30)</f>
        <v>28834.69586</v>
      </c>
      <c r="I25" s="75">
        <f aca="true" t="shared" si="1" ref="I25:P25">SUM(I26:I30)</f>
        <v>29897.12899</v>
      </c>
      <c r="J25" s="75">
        <f t="shared" si="1"/>
        <v>31209.729644</v>
      </c>
      <c r="K25" s="77">
        <f t="shared" si="1"/>
        <v>31698.457708029655</v>
      </c>
      <c r="L25" s="78">
        <f t="shared" si="1"/>
        <v>33301.03551931869</v>
      </c>
      <c r="M25" s="75">
        <f t="shared" si="1"/>
        <v>35469.704109162725</v>
      </c>
      <c r="N25" s="75">
        <f t="shared" si="1"/>
        <v>40946.33639847795</v>
      </c>
      <c r="O25" s="75">
        <f t="shared" si="1"/>
        <v>42992.99934009123</v>
      </c>
      <c r="P25" s="76">
        <f t="shared" si="1"/>
        <v>39449.38266299324</v>
      </c>
      <c r="Q25" s="88"/>
    </row>
    <row r="26" spans="1:17" ht="15" customHeight="1">
      <c r="A26" s="520"/>
      <c r="B26" s="522" t="s">
        <v>37</v>
      </c>
      <c r="C26" s="523"/>
      <c r="D26" s="523"/>
      <c r="E26" s="524"/>
      <c r="F26" s="65" t="s">
        <v>20</v>
      </c>
      <c r="G26" s="72">
        <f t="shared" si="0"/>
        <v>258570</v>
      </c>
      <c r="H26" s="66">
        <f>H15+H20+H24</f>
        <v>24380</v>
      </c>
      <c r="I26" s="24">
        <f aca="true" t="shared" si="2" ref="I26:P26">I15+I20+I24</f>
        <v>25290</v>
      </c>
      <c r="J26" s="24">
        <f t="shared" si="2"/>
        <v>26010</v>
      </c>
      <c r="K26" s="67">
        <f t="shared" si="2"/>
        <v>26810</v>
      </c>
      <c r="L26" s="79">
        <f t="shared" si="2"/>
        <v>27920</v>
      </c>
      <c r="M26" s="24">
        <f t="shared" si="2"/>
        <v>29530</v>
      </c>
      <c r="N26" s="24">
        <f t="shared" si="2"/>
        <v>31930</v>
      </c>
      <c r="O26" s="24">
        <f t="shared" si="2"/>
        <v>33340</v>
      </c>
      <c r="P26" s="80">
        <f t="shared" si="2"/>
        <v>33360</v>
      </c>
      <c r="Q26" s="496"/>
    </row>
    <row r="27" spans="1:17" ht="15" customHeight="1">
      <c r="A27" s="520"/>
      <c r="B27" s="525"/>
      <c r="C27" s="526"/>
      <c r="D27" s="526"/>
      <c r="E27" s="527"/>
      <c r="F27" s="31" t="s">
        <v>24</v>
      </c>
      <c r="G27" s="37">
        <f t="shared" si="0"/>
        <v>12170.090472</v>
      </c>
      <c r="H27" s="34">
        <f>H16+H21</f>
        <v>1180.4470000000001</v>
      </c>
      <c r="I27" s="18">
        <f aca="true" t="shared" si="3" ref="I27:P27">I16+I21</f>
        <v>1216.13797</v>
      </c>
      <c r="J27" s="18">
        <f t="shared" si="3"/>
        <v>1289.7215419999998</v>
      </c>
      <c r="K27" s="40">
        <f t="shared" si="3"/>
        <v>1175.049694</v>
      </c>
      <c r="L27" s="44">
        <f t="shared" si="3"/>
        <v>1214.929218</v>
      </c>
      <c r="M27" s="18">
        <f t="shared" si="3"/>
        <v>1463.890092</v>
      </c>
      <c r="N27" s="18">
        <f t="shared" si="3"/>
        <v>1620.116094</v>
      </c>
      <c r="O27" s="18">
        <f t="shared" si="3"/>
        <v>2022.2377940000001</v>
      </c>
      <c r="P27" s="45">
        <f t="shared" si="3"/>
        <v>987.5610679999999</v>
      </c>
      <c r="Q27" s="497"/>
    </row>
    <row r="28" spans="1:17" ht="48">
      <c r="A28" s="520"/>
      <c r="B28" s="525"/>
      <c r="C28" s="526"/>
      <c r="D28" s="526"/>
      <c r="E28" s="527"/>
      <c r="F28" s="31" t="s">
        <v>26</v>
      </c>
      <c r="G28" s="37">
        <f t="shared" si="0"/>
        <v>4297.771796</v>
      </c>
      <c r="H28" s="34">
        <f>H17+H22</f>
        <v>333.038</v>
      </c>
      <c r="I28" s="18">
        <f aca="true" t="shared" si="4" ref="I28:P28">I17+I22</f>
        <v>389.255388</v>
      </c>
      <c r="J28" s="18">
        <f t="shared" si="4"/>
        <v>452.999528</v>
      </c>
      <c r="K28" s="40">
        <f t="shared" si="4"/>
        <v>432.91141999999996</v>
      </c>
      <c r="L28" s="44">
        <f t="shared" si="4"/>
        <v>434.29200199999997</v>
      </c>
      <c r="M28" s="18">
        <f t="shared" si="4"/>
        <v>407.421212</v>
      </c>
      <c r="N28" s="18">
        <f t="shared" si="4"/>
        <v>787.558988</v>
      </c>
      <c r="O28" s="18">
        <f t="shared" si="4"/>
        <v>595.0802679999999</v>
      </c>
      <c r="P28" s="45">
        <f t="shared" si="4"/>
        <v>465.21499000000006</v>
      </c>
      <c r="Q28" s="497"/>
    </row>
    <row r="29" spans="1:17" ht="34.5" customHeight="1">
      <c r="A29" s="520"/>
      <c r="B29" s="525"/>
      <c r="C29" s="526"/>
      <c r="D29" s="526"/>
      <c r="E29" s="527"/>
      <c r="F29" s="31" t="s">
        <v>67</v>
      </c>
      <c r="G29" s="37">
        <f t="shared" si="0"/>
        <v>3753.8260860734813</v>
      </c>
      <c r="H29" s="34">
        <f aca="true" t="shared" si="5" ref="H29:P29">H18</f>
        <v>403.37086000000005</v>
      </c>
      <c r="I29" s="18">
        <f t="shared" si="5"/>
        <v>415.124784</v>
      </c>
      <c r="J29" s="18">
        <f t="shared" si="5"/>
        <v>434.9972239999999</v>
      </c>
      <c r="K29" s="40">
        <f t="shared" si="5"/>
        <v>376.30024802965244</v>
      </c>
      <c r="L29" s="44">
        <f t="shared" si="5"/>
        <v>389.59688531869</v>
      </c>
      <c r="M29" s="18">
        <f t="shared" si="5"/>
        <v>404.5927511627221</v>
      </c>
      <c r="N29" s="18">
        <f t="shared" si="5"/>
        <v>422.0114424779563</v>
      </c>
      <c r="O29" s="18">
        <f t="shared" si="5"/>
        <v>442.2018260912272</v>
      </c>
      <c r="P29" s="45">
        <f t="shared" si="5"/>
        <v>465.6300649932333</v>
      </c>
      <c r="Q29" s="497"/>
    </row>
    <row r="30" spans="1:17" ht="21.75" customHeight="1" thickBot="1">
      <c r="A30" s="521"/>
      <c r="B30" s="505"/>
      <c r="C30" s="506"/>
      <c r="D30" s="506"/>
      <c r="E30" s="507"/>
      <c r="F30" s="69" t="s">
        <v>30</v>
      </c>
      <c r="G30" s="38">
        <f t="shared" si="0"/>
        <v>35007.781878</v>
      </c>
      <c r="H30" s="35">
        <f>H19+H23</f>
        <v>2537.84</v>
      </c>
      <c r="I30" s="29">
        <f aca="true" t="shared" si="6" ref="I30:P30">I19+I23</f>
        <v>2586.610848</v>
      </c>
      <c r="J30" s="29">
        <f t="shared" si="6"/>
        <v>3022.01135</v>
      </c>
      <c r="K30" s="41">
        <f t="shared" si="6"/>
        <v>2904.196346</v>
      </c>
      <c r="L30" s="46">
        <f t="shared" si="6"/>
        <v>3342.2174139999997</v>
      </c>
      <c r="M30" s="29">
        <f t="shared" si="6"/>
        <v>3663.8000540000003</v>
      </c>
      <c r="N30" s="29">
        <f t="shared" si="6"/>
        <v>6186.649874</v>
      </c>
      <c r="O30" s="29">
        <f t="shared" si="6"/>
        <v>6593.479452</v>
      </c>
      <c r="P30" s="47">
        <f t="shared" si="6"/>
        <v>4170.976540000001</v>
      </c>
      <c r="Q30" s="498"/>
    </row>
    <row r="31" spans="1:17" ht="15.75" thickBot="1">
      <c r="A31" s="101" t="s">
        <v>38</v>
      </c>
      <c r="B31" s="528" t="s">
        <v>39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30"/>
    </row>
    <row r="32" spans="1:17" ht="47.25" customHeight="1">
      <c r="A32" s="535">
        <v>1</v>
      </c>
      <c r="B32" s="539" t="s">
        <v>40</v>
      </c>
      <c r="C32" s="25" t="s">
        <v>41</v>
      </c>
      <c r="D32" s="26" t="s">
        <v>18</v>
      </c>
      <c r="E32" s="26" t="s">
        <v>19</v>
      </c>
      <c r="F32" s="30" t="s">
        <v>20</v>
      </c>
      <c r="G32" s="36">
        <f>SUM(H32:P32)</f>
        <v>2530</v>
      </c>
      <c r="H32" s="94">
        <v>930</v>
      </c>
      <c r="I32" s="95"/>
      <c r="J32" s="95"/>
      <c r="K32" s="96">
        <v>1600</v>
      </c>
      <c r="L32" s="102"/>
      <c r="M32" s="95"/>
      <c r="N32" s="95"/>
      <c r="O32" s="95"/>
      <c r="P32" s="95"/>
      <c r="Q32" s="103" t="s">
        <v>222</v>
      </c>
    </row>
    <row r="33" spans="1:17" ht="48.75" customHeight="1">
      <c r="A33" s="536"/>
      <c r="B33" s="540"/>
      <c r="C33" s="16" t="s">
        <v>42</v>
      </c>
      <c r="D33" s="17" t="s">
        <v>18</v>
      </c>
      <c r="E33" s="17" t="s">
        <v>19</v>
      </c>
      <c r="F33" s="31" t="s">
        <v>20</v>
      </c>
      <c r="G33" s="37">
        <f>SUM(H33:P33)</f>
        <v>63880</v>
      </c>
      <c r="H33" s="97">
        <v>25000</v>
      </c>
      <c r="I33" s="20">
        <v>12000</v>
      </c>
      <c r="J33" s="20">
        <v>12000</v>
      </c>
      <c r="K33" s="98">
        <v>1460</v>
      </c>
      <c r="L33" s="92">
        <v>2190</v>
      </c>
      <c r="M33" s="20">
        <v>2440</v>
      </c>
      <c r="N33" s="20">
        <v>2600</v>
      </c>
      <c r="O33" s="20">
        <v>2900</v>
      </c>
      <c r="P33" s="20">
        <v>3290</v>
      </c>
      <c r="Q33" s="89" t="s">
        <v>43</v>
      </c>
    </row>
    <row r="34" spans="1:17" ht="60" customHeight="1">
      <c r="A34" s="536"/>
      <c r="B34" s="540"/>
      <c r="C34" s="16" t="s">
        <v>44</v>
      </c>
      <c r="D34" s="17" t="s">
        <v>18</v>
      </c>
      <c r="E34" s="17" t="s">
        <v>19</v>
      </c>
      <c r="F34" s="31" t="s">
        <v>20</v>
      </c>
      <c r="G34" s="37">
        <f>SUM(H34:P34)</f>
        <v>9300</v>
      </c>
      <c r="H34" s="97">
        <v>830</v>
      </c>
      <c r="I34" s="20">
        <v>1120</v>
      </c>
      <c r="J34" s="20">
        <v>1160</v>
      </c>
      <c r="K34" s="98">
        <v>830</v>
      </c>
      <c r="L34" s="92">
        <v>830</v>
      </c>
      <c r="M34" s="20">
        <v>830</v>
      </c>
      <c r="N34" s="20">
        <v>830</v>
      </c>
      <c r="O34" s="20">
        <v>1220</v>
      </c>
      <c r="P34" s="20">
        <v>1650</v>
      </c>
      <c r="Q34" s="89" t="s">
        <v>45</v>
      </c>
    </row>
    <row r="35" spans="1:17" ht="108.75" thickBot="1">
      <c r="A35" s="538"/>
      <c r="B35" s="542"/>
      <c r="C35" s="104" t="s">
        <v>98</v>
      </c>
      <c r="D35" s="68" t="s">
        <v>18</v>
      </c>
      <c r="E35" s="68" t="s">
        <v>19</v>
      </c>
      <c r="F35" s="69" t="s">
        <v>20</v>
      </c>
      <c r="G35" s="38">
        <f>SUM(H35:P35)</f>
        <v>51420</v>
      </c>
      <c r="H35" s="99">
        <v>3150</v>
      </c>
      <c r="I35" s="91">
        <v>3950</v>
      </c>
      <c r="J35" s="91">
        <v>4890</v>
      </c>
      <c r="K35" s="100">
        <v>5160</v>
      </c>
      <c r="L35" s="93">
        <v>5730</v>
      </c>
      <c r="M35" s="91">
        <v>5990</v>
      </c>
      <c r="N35" s="91">
        <v>6130</v>
      </c>
      <c r="O35" s="91">
        <v>7800</v>
      </c>
      <c r="P35" s="91">
        <v>8620</v>
      </c>
      <c r="Q35" s="105" t="s">
        <v>46</v>
      </c>
    </row>
    <row r="36" spans="1:17" ht="83.25" customHeight="1">
      <c r="A36" s="535">
        <v>2</v>
      </c>
      <c r="B36" s="539" t="s">
        <v>47</v>
      </c>
      <c r="C36" s="25" t="s">
        <v>48</v>
      </c>
      <c r="D36" s="26" t="s">
        <v>18</v>
      </c>
      <c r="E36" s="26" t="s">
        <v>19</v>
      </c>
      <c r="F36" s="30" t="s">
        <v>20</v>
      </c>
      <c r="G36" s="36">
        <f aca="true" t="shared" si="7" ref="G36:G42">SUM(H36:P36)</f>
        <v>1880</v>
      </c>
      <c r="H36" s="94">
        <v>240</v>
      </c>
      <c r="I36" s="95">
        <v>240</v>
      </c>
      <c r="J36" s="95">
        <v>240</v>
      </c>
      <c r="K36" s="96">
        <v>240</v>
      </c>
      <c r="L36" s="102">
        <v>240</v>
      </c>
      <c r="M36" s="95">
        <v>170</v>
      </c>
      <c r="N36" s="95">
        <v>170</v>
      </c>
      <c r="O36" s="95">
        <v>170</v>
      </c>
      <c r="P36" s="95">
        <v>170</v>
      </c>
      <c r="Q36" s="103" t="s">
        <v>49</v>
      </c>
    </row>
    <row r="37" spans="1:17" ht="84" customHeight="1" thickBot="1">
      <c r="A37" s="538"/>
      <c r="B37" s="542"/>
      <c r="C37" s="104" t="s">
        <v>50</v>
      </c>
      <c r="D37" s="68" t="s">
        <v>18</v>
      </c>
      <c r="E37" s="68" t="s">
        <v>19</v>
      </c>
      <c r="F37" s="69" t="s">
        <v>20</v>
      </c>
      <c r="G37" s="38">
        <f t="shared" si="7"/>
        <v>910</v>
      </c>
      <c r="H37" s="99">
        <v>90</v>
      </c>
      <c r="I37" s="91">
        <v>90</v>
      </c>
      <c r="J37" s="91">
        <v>90</v>
      </c>
      <c r="K37" s="100">
        <v>110</v>
      </c>
      <c r="L37" s="93">
        <v>170</v>
      </c>
      <c r="M37" s="91">
        <v>90</v>
      </c>
      <c r="N37" s="91">
        <v>90</v>
      </c>
      <c r="O37" s="91">
        <v>90</v>
      </c>
      <c r="P37" s="91">
        <v>90</v>
      </c>
      <c r="Q37" s="105" t="s">
        <v>173</v>
      </c>
    </row>
    <row r="38" spans="1:17" ht="27" customHeight="1">
      <c r="A38" s="547">
        <v>3</v>
      </c>
      <c r="B38" s="510" t="s">
        <v>51</v>
      </c>
      <c r="C38" s="106" t="s">
        <v>52</v>
      </c>
      <c r="D38" s="26" t="s">
        <v>18</v>
      </c>
      <c r="E38" s="26" t="s">
        <v>19</v>
      </c>
      <c r="F38" s="30" t="s">
        <v>20</v>
      </c>
      <c r="G38" s="36">
        <f t="shared" si="7"/>
        <v>9600</v>
      </c>
      <c r="H38" s="94">
        <v>5000</v>
      </c>
      <c r="I38" s="95">
        <v>4000</v>
      </c>
      <c r="J38" s="95"/>
      <c r="K38" s="96">
        <v>200</v>
      </c>
      <c r="L38" s="102"/>
      <c r="M38" s="95">
        <v>200</v>
      </c>
      <c r="N38" s="95"/>
      <c r="O38" s="95">
        <v>200</v>
      </c>
      <c r="P38" s="107"/>
      <c r="Q38" s="108" t="s">
        <v>71</v>
      </c>
    </row>
    <row r="39" spans="1:17" ht="78.75">
      <c r="A39" s="548"/>
      <c r="B39" s="511"/>
      <c r="C39" s="21" t="s">
        <v>53</v>
      </c>
      <c r="D39" s="17" t="s">
        <v>18</v>
      </c>
      <c r="E39" s="17" t="s">
        <v>19</v>
      </c>
      <c r="F39" s="31" t="s">
        <v>20</v>
      </c>
      <c r="G39" s="37">
        <f>SUM(H39:P39)</f>
        <v>3370</v>
      </c>
      <c r="H39" s="97">
        <v>280</v>
      </c>
      <c r="I39" s="20">
        <v>280</v>
      </c>
      <c r="J39" s="20">
        <v>280</v>
      </c>
      <c r="K39" s="98">
        <v>440</v>
      </c>
      <c r="L39" s="92">
        <v>440</v>
      </c>
      <c r="M39" s="20">
        <v>420</v>
      </c>
      <c r="N39" s="20">
        <v>380</v>
      </c>
      <c r="O39" s="20">
        <v>420</v>
      </c>
      <c r="P39" s="22">
        <v>430</v>
      </c>
      <c r="Q39" s="90" t="s">
        <v>54</v>
      </c>
    </row>
    <row r="40" spans="1:17" ht="49.5" customHeight="1">
      <c r="A40" s="548"/>
      <c r="B40" s="511"/>
      <c r="C40" s="21" t="s">
        <v>55</v>
      </c>
      <c r="D40" s="17" t="s">
        <v>18</v>
      </c>
      <c r="E40" s="17" t="s">
        <v>19</v>
      </c>
      <c r="F40" s="31" t="s">
        <v>20</v>
      </c>
      <c r="G40" s="37">
        <f t="shared" si="7"/>
        <v>1520</v>
      </c>
      <c r="H40" s="97"/>
      <c r="I40" s="20"/>
      <c r="J40" s="20"/>
      <c r="K40" s="98"/>
      <c r="L40" s="92">
        <v>680</v>
      </c>
      <c r="M40" s="20">
        <v>80</v>
      </c>
      <c r="N40" s="20"/>
      <c r="O40" s="20">
        <v>360</v>
      </c>
      <c r="P40" s="22">
        <v>400</v>
      </c>
      <c r="Q40" s="90" t="s">
        <v>56</v>
      </c>
    </row>
    <row r="41" spans="1:17" ht="45">
      <c r="A41" s="548"/>
      <c r="B41" s="511"/>
      <c r="C41" s="21" t="s">
        <v>57</v>
      </c>
      <c r="D41" s="17" t="s">
        <v>18</v>
      </c>
      <c r="E41" s="17" t="s">
        <v>19</v>
      </c>
      <c r="F41" s="31" t="s">
        <v>20</v>
      </c>
      <c r="G41" s="37">
        <f t="shared" si="7"/>
        <v>1920</v>
      </c>
      <c r="H41" s="97"/>
      <c r="I41" s="20"/>
      <c r="J41" s="20"/>
      <c r="K41" s="98"/>
      <c r="L41" s="92">
        <v>1220</v>
      </c>
      <c r="M41" s="20"/>
      <c r="N41" s="20">
        <v>700</v>
      </c>
      <c r="O41" s="20"/>
      <c r="P41" s="22"/>
      <c r="Q41" s="90" t="s">
        <v>58</v>
      </c>
    </row>
    <row r="42" spans="1:17" ht="102" thickBot="1">
      <c r="A42" s="549"/>
      <c r="B42" s="512"/>
      <c r="C42" s="109" t="s">
        <v>59</v>
      </c>
      <c r="D42" s="110" t="s">
        <v>18</v>
      </c>
      <c r="E42" s="110" t="s">
        <v>69</v>
      </c>
      <c r="F42" s="111" t="s">
        <v>20</v>
      </c>
      <c r="G42" s="112">
        <f t="shared" si="7"/>
        <v>120.80000000000003</v>
      </c>
      <c r="H42" s="113">
        <v>13.6</v>
      </c>
      <c r="I42" s="114">
        <v>13.4</v>
      </c>
      <c r="J42" s="114">
        <v>13.4</v>
      </c>
      <c r="K42" s="115">
        <v>13.4</v>
      </c>
      <c r="L42" s="116">
        <v>13.4</v>
      </c>
      <c r="M42" s="114">
        <v>13.4</v>
      </c>
      <c r="N42" s="114">
        <v>13.4</v>
      </c>
      <c r="O42" s="114">
        <v>13.4</v>
      </c>
      <c r="P42" s="117">
        <v>13.4</v>
      </c>
      <c r="Q42" s="118" t="s">
        <v>70</v>
      </c>
    </row>
    <row r="43" spans="1:17" ht="15" customHeight="1" thickBot="1">
      <c r="A43" s="73"/>
      <c r="B43" s="502" t="s">
        <v>72</v>
      </c>
      <c r="C43" s="503"/>
      <c r="D43" s="503"/>
      <c r="E43" s="503"/>
      <c r="F43" s="504"/>
      <c r="G43" s="58">
        <f>SUM(H43:P43)</f>
        <v>146450.79999999996</v>
      </c>
      <c r="H43" s="126">
        <f>H44</f>
        <v>35533.6</v>
      </c>
      <c r="I43" s="127">
        <f aca="true" t="shared" si="8" ref="I43:P43">I44</f>
        <v>21693.4</v>
      </c>
      <c r="J43" s="127">
        <f t="shared" si="8"/>
        <v>18673.4</v>
      </c>
      <c r="K43" s="128">
        <f t="shared" si="8"/>
        <v>10053.4</v>
      </c>
      <c r="L43" s="129">
        <f t="shared" si="8"/>
        <v>11513.4</v>
      </c>
      <c r="M43" s="127">
        <f t="shared" si="8"/>
        <v>10233.4</v>
      </c>
      <c r="N43" s="127">
        <f t="shared" si="8"/>
        <v>10913.4</v>
      </c>
      <c r="O43" s="127">
        <f t="shared" si="8"/>
        <v>13173.4</v>
      </c>
      <c r="P43" s="127">
        <f t="shared" si="8"/>
        <v>14663.4</v>
      </c>
      <c r="Q43" s="130"/>
    </row>
    <row r="44" spans="1:17" ht="15.75" thickBot="1">
      <c r="A44" s="119"/>
      <c r="B44" s="505" t="s">
        <v>37</v>
      </c>
      <c r="C44" s="506"/>
      <c r="D44" s="506"/>
      <c r="E44" s="507"/>
      <c r="F44" s="32" t="s">
        <v>20</v>
      </c>
      <c r="G44" s="120">
        <f>SUM(H44:P44)</f>
        <v>146450.79999999996</v>
      </c>
      <c r="H44" s="121">
        <f>SUM(H32:H42)</f>
        <v>35533.6</v>
      </c>
      <c r="I44" s="122">
        <f aca="true" t="shared" si="9" ref="I44:P44">SUM(I32:I42)</f>
        <v>21693.4</v>
      </c>
      <c r="J44" s="122">
        <f t="shared" si="9"/>
        <v>18673.4</v>
      </c>
      <c r="K44" s="123">
        <f t="shared" si="9"/>
        <v>10053.4</v>
      </c>
      <c r="L44" s="124">
        <f t="shared" si="9"/>
        <v>11513.4</v>
      </c>
      <c r="M44" s="122">
        <f t="shared" si="9"/>
        <v>10233.4</v>
      </c>
      <c r="N44" s="122">
        <f t="shared" si="9"/>
        <v>10913.4</v>
      </c>
      <c r="O44" s="122">
        <f t="shared" si="9"/>
        <v>13173.4</v>
      </c>
      <c r="P44" s="122">
        <f t="shared" si="9"/>
        <v>14663.4</v>
      </c>
      <c r="Q44" s="125"/>
    </row>
    <row r="45" spans="1:17" ht="15.75" thickBot="1">
      <c r="A45" s="152" t="s">
        <v>60</v>
      </c>
      <c r="B45" s="499" t="s">
        <v>61</v>
      </c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1"/>
    </row>
    <row r="46" spans="1:17" s="23" customFormat="1" ht="60.75" customHeight="1">
      <c r="A46" s="535">
        <v>1</v>
      </c>
      <c r="B46" s="539" t="s">
        <v>62</v>
      </c>
      <c r="C46" s="544" t="s">
        <v>77</v>
      </c>
      <c r="D46" s="510" t="s">
        <v>18</v>
      </c>
      <c r="E46" s="26" t="s">
        <v>73</v>
      </c>
      <c r="F46" s="30" t="s">
        <v>20</v>
      </c>
      <c r="G46" s="36">
        <f>SUM(H46:P46)</f>
        <v>76370</v>
      </c>
      <c r="H46" s="131">
        <f>'[2]Р.1_ЕО Дніпра'!$H$16</f>
        <v>2800</v>
      </c>
      <c r="I46" s="132">
        <f>'[2]Р.1_ЕО Дніпра'!$I$16</f>
        <v>3340</v>
      </c>
      <c r="J46" s="132">
        <f>'[2]Р.1_ЕО Дніпра'!$J$16</f>
        <v>2800</v>
      </c>
      <c r="K46" s="133">
        <f>'[2]Р.1_ЕО Дніпра'!$K$16</f>
        <v>6360</v>
      </c>
      <c r="L46" s="131">
        <f>'[2]Р.1_ЕО Дніпра'!$L$16</f>
        <v>13460</v>
      </c>
      <c r="M46" s="132">
        <f>'[2]Р.1_ЕО Дніпра'!$M$16</f>
        <v>12950</v>
      </c>
      <c r="N46" s="132">
        <f>'[2]Р.1_ЕО Дніпра'!$N$16</f>
        <v>12050</v>
      </c>
      <c r="O46" s="132">
        <f>'[2]Р.1_ЕО Дніпра'!$O$16</f>
        <v>11350</v>
      </c>
      <c r="P46" s="133">
        <f>'[2]Р.1_ЕО Дніпра'!$P$16</f>
        <v>11260</v>
      </c>
      <c r="Q46" s="496" t="s">
        <v>221</v>
      </c>
    </row>
    <row r="47" spans="1:17" s="23" customFormat="1" ht="60">
      <c r="A47" s="536"/>
      <c r="B47" s="540"/>
      <c r="C47" s="545"/>
      <c r="D47" s="511"/>
      <c r="E47" s="17" t="s">
        <v>74</v>
      </c>
      <c r="F47" s="65" t="s">
        <v>75</v>
      </c>
      <c r="G47" s="37">
        <f>SUM(H47:P47)</f>
        <v>52883.148</v>
      </c>
      <c r="H47" s="134">
        <f>'[2]Р.1_ЕО Дніпра'!$H$17</f>
        <v>3663.148</v>
      </c>
      <c r="I47" s="135">
        <f>'[2]Р.1_ЕО Дніпра'!$I$17</f>
        <v>900</v>
      </c>
      <c r="J47" s="135">
        <f>'[2]Р.1_ЕО Дніпра'!$J$17</f>
        <v>1460</v>
      </c>
      <c r="K47" s="136">
        <f>'[2]Р.1_ЕО Дніпра'!$K$17</f>
        <v>4170</v>
      </c>
      <c r="L47" s="134">
        <f>'[2]Р.1_ЕО Дніпра'!$L$17</f>
        <v>9150</v>
      </c>
      <c r="M47" s="135">
        <f>'[2]Р.1_ЕО Дніпра'!$M$17</f>
        <v>9330</v>
      </c>
      <c r="N47" s="135">
        <f>'[2]Р.1_ЕО Дніпра'!$N$17</f>
        <v>8340</v>
      </c>
      <c r="O47" s="135">
        <f>'[2]Р.1_ЕО Дніпра'!$O$17</f>
        <v>7880</v>
      </c>
      <c r="P47" s="136">
        <f>'[2]Р.1_ЕО Дніпра'!$P$17</f>
        <v>7990</v>
      </c>
      <c r="Q47" s="497"/>
    </row>
    <row r="48" spans="1:17" s="23" customFormat="1" ht="48">
      <c r="A48" s="536"/>
      <c r="B48" s="540"/>
      <c r="C48" s="545"/>
      <c r="D48" s="511"/>
      <c r="E48" s="17" t="s">
        <v>25</v>
      </c>
      <c r="F48" s="31" t="s">
        <v>26</v>
      </c>
      <c r="G48" s="37">
        <f>SUM(H48:P48)</f>
        <v>1150</v>
      </c>
      <c r="H48" s="134">
        <f>'[2]Р.1_ЕО Дніпра'!$H$18</f>
        <v>300</v>
      </c>
      <c r="I48" s="135">
        <f>'[2]Р.1_ЕО Дніпра'!$I$18</f>
        <v>200</v>
      </c>
      <c r="J48" s="135">
        <f>'[2]Р.1_ЕО Дніпра'!$J$18</f>
        <v>150</v>
      </c>
      <c r="K48" s="136">
        <f>'[2]Р.1_ЕО Дніпра'!$K$18</f>
        <v>150</v>
      </c>
      <c r="L48" s="134">
        <f>'[2]Р.1_ЕО Дніпра'!$L$18</f>
        <v>150</v>
      </c>
      <c r="M48" s="135">
        <f>'[2]Р.1_ЕО Дніпра'!$M$18</f>
        <v>50</v>
      </c>
      <c r="N48" s="135">
        <f>'[2]Р.1_ЕО Дніпра'!$N$18</f>
        <v>50</v>
      </c>
      <c r="O48" s="135">
        <f>'[2]Р.1_ЕО Дніпра'!$O$18</f>
        <v>50</v>
      </c>
      <c r="P48" s="136">
        <f>'[2]Р.1_ЕО Дніпра'!$P$18</f>
        <v>50</v>
      </c>
      <c r="Q48" s="497"/>
    </row>
    <row r="49" spans="1:17" s="23" customFormat="1" ht="48.75" thickBot="1">
      <c r="A49" s="536"/>
      <c r="B49" s="540"/>
      <c r="C49" s="546"/>
      <c r="D49" s="512"/>
      <c r="E49" s="68" t="s">
        <v>27</v>
      </c>
      <c r="F49" s="69" t="s">
        <v>67</v>
      </c>
      <c r="G49" s="38">
        <f>SUM(H49:P49)</f>
        <v>112.3</v>
      </c>
      <c r="H49" s="137">
        <f>'[2]Р.1_ЕО Дніпра'!$H$19</f>
        <v>52.3</v>
      </c>
      <c r="I49" s="138">
        <f>'[2]Р.1_ЕО Дніпра'!$I$19</f>
        <v>60</v>
      </c>
      <c r="J49" s="138">
        <f>'[2]Р.1_ЕО Дніпра'!$J$19</f>
        <v>0</v>
      </c>
      <c r="K49" s="139">
        <f>'[2]Р.1_ЕО Дніпра'!$K$19</f>
        <v>0</v>
      </c>
      <c r="L49" s="137">
        <f>'[2]Р.1_ЕО Дніпра'!$L$19</f>
        <v>0</v>
      </c>
      <c r="M49" s="138">
        <f>'[2]Р.1_ЕО Дніпра'!$M$19</f>
        <v>0</v>
      </c>
      <c r="N49" s="138">
        <f>'[2]Р.1_ЕО Дніпра'!$N$19</f>
        <v>0</v>
      </c>
      <c r="O49" s="138">
        <f>'[2]Р.1_ЕО Дніпра'!$O$19</f>
        <v>0</v>
      </c>
      <c r="P49" s="139">
        <f>'[2]Р.1_ЕО Дніпра'!$P$19</f>
        <v>0</v>
      </c>
      <c r="Q49" s="498"/>
    </row>
    <row r="50" spans="1:17" s="23" customFormat="1" ht="24">
      <c r="A50" s="536"/>
      <c r="B50" s="540"/>
      <c r="C50" s="516" t="s">
        <v>78</v>
      </c>
      <c r="D50" s="510" t="s">
        <v>18</v>
      </c>
      <c r="E50" s="26" t="s">
        <v>23</v>
      </c>
      <c r="F50" s="30" t="s">
        <v>24</v>
      </c>
      <c r="G50" s="36">
        <f aca="true" t="shared" si="10" ref="G50:G60">SUM(H50:P50)</f>
        <v>9789</v>
      </c>
      <c r="H50" s="131">
        <f>'[3]1.ЕО Дніпра-ЗВЕДЕНА'!$F$15</f>
        <v>310</v>
      </c>
      <c r="I50" s="132">
        <f>'[3]1.ЕО Дніпра-ЗВЕДЕНА'!$G$15</f>
        <v>310</v>
      </c>
      <c r="J50" s="132">
        <f>'[3]1.ЕО Дніпра-ЗВЕДЕНА'!$H$15</f>
        <v>3000</v>
      </c>
      <c r="K50" s="133">
        <f>'[3]1.ЕО Дніпра-ЗВЕДЕНА'!$I$15</f>
        <v>1410</v>
      </c>
      <c r="L50" s="131">
        <f>'[3]1.ЕО Дніпра-ЗВЕДЕНА'!$J$15</f>
        <v>3319</v>
      </c>
      <c r="M50" s="132">
        <f>'[3]1.ЕО Дніпра-ЗВЕДЕНА'!$K$15</f>
        <v>810</v>
      </c>
      <c r="N50" s="132">
        <f>'[3]1.ЕО Дніпра-ЗВЕДЕНА'!$L$15</f>
        <v>210</v>
      </c>
      <c r="O50" s="132">
        <f>'[3]1.ЕО Дніпра-ЗВЕДЕНА'!$M$15</f>
        <v>210</v>
      </c>
      <c r="P50" s="133">
        <f>'[3]1.ЕО Дніпра-ЗВЕДЕНА'!$N$15</f>
        <v>210</v>
      </c>
      <c r="Q50" s="496" t="s">
        <v>85</v>
      </c>
    </row>
    <row r="51" spans="1:17" s="23" customFormat="1" ht="44.25" customHeight="1">
      <c r="A51" s="536"/>
      <c r="B51" s="540"/>
      <c r="C51" s="543"/>
      <c r="D51" s="511"/>
      <c r="E51" s="17" t="s">
        <v>25</v>
      </c>
      <c r="F51" s="31" t="s">
        <v>26</v>
      </c>
      <c r="G51" s="37">
        <f t="shared" si="10"/>
        <v>660</v>
      </c>
      <c r="H51" s="140">
        <f>'[3]1.ЕО Дніпра-ЗВЕДЕНА'!$F$16</f>
        <v>140</v>
      </c>
      <c r="I51" s="141">
        <f>'[3]1.ЕО Дніпра-ЗВЕДЕНА'!$G$16</f>
        <v>140</v>
      </c>
      <c r="J51" s="141">
        <f>'[3]1.ЕО Дніпра-ЗВЕДЕНА'!$H$16</f>
        <v>60</v>
      </c>
      <c r="K51" s="142">
        <f>'[3]1.ЕО Дніпра-ЗВЕДЕНА'!$I$16</f>
        <v>120</v>
      </c>
      <c r="L51" s="140">
        <f>'[3]1.ЕО Дніпра-ЗВЕДЕНА'!$J$16</f>
        <v>70</v>
      </c>
      <c r="M51" s="141">
        <f>'[3]1.ЕО Дніпра-ЗВЕДЕНА'!$K$16</f>
        <v>70</v>
      </c>
      <c r="N51" s="141">
        <f>'[3]1.ЕО Дніпра-ЗВЕДЕНА'!$L$16</f>
        <v>20</v>
      </c>
      <c r="O51" s="141">
        <f>'[3]1.ЕО Дніпра-ЗВЕДЕНА'!$M$16</f>
        <v>20</v>
      </c>
      <c r="P51" s="142">
        <f>'[3]1.ЕО Дніпра-ЗВЕДЕНА'!$N$16</f>
        <v>20</v>
      </c>
      <c r="Q51" s="497"/>
    </row>
    <row r="52" spans="1:17" s="23" customFormat="1" ht="48">
      <c r="A52" s="536"/>
      <c r="B52" s="540"/>
      <c r="C52" s="543"/>
      <c r="D52" s="511"/>
      <c r="E52" s="17" t="s">
        <v>27</v>
      </c>
      <c r="F52" s="31" t="s">
        <v>67</v>
      </c>
      <c r="G52" s="37">
        <f t="shared" si="10"/>
        <v>185</v>
      </c>
      <c r="H52" s="140">
        <f>'[3]1.ЕО Дніпра-ЗВЕДЕНА'!$F$18</f>
        <v>33</v>
      </c>
      <c r="I52" s="141">
        <f>'[3]1.ЕО Дніпра-ЗВЕДЕНА'!$G$18</f>
        <v>19</v>
      </c>
      <c r="J52" s="141">
        <f>'[3]1.ЕО Дніпра-ЗВЕДЕНА'!$H$18</f>
        <v>19</v>
      </c>
      <c r="K52" s="142">
        <f>'[3]1.ЕО Дніпра-ЗВЕДЕНА'!$I$18</f>
        <v>19</v>
      </c>
      <c r="L52" s="140">
        <f>'[3]1.ЕО Дніпра-ЗВЕДЕНА'!$J$18</f>
        <v>19</v>
      </c>
      <c r="M52" s="141">
        <f>'[3]1.ЕО Дніпра-ЗВЕДЕНА'!$K$18</f>
        <v>19</v>
      </c>
      <c r="N52" s="141">
        <f>'[3]1.ЕО Дніпра-ЗВЕДЕНА'!$L$18</f>
        <v>19</v>
      </c>
      <c r="O52" s="141">
        <f>'[3]1.ЕО Дніпра-ЗВЕДЕНА'!$M$18</f>
        <v>19</v>
      </c>
      <c r="P52" s="142">
        <f>'[3]1.ЕО Дніпра-ЗВЕДЕНА'!$N$18</f>
        <v>19</v>
      </c>
      <c r="Q52" s="497"/>
    </row>
    <row r="53" spans="1:17" s="23" customFormat="1" ht="24.75" thickBot="1">
      <c r="A53" s="536"/>
      <c r="B53" s="540"/>
      <c r="C53" s="519"/>
      <c r="D53" s="512"/>
      <c r="E53" s="28" t="s">
        <v>76</v>
      </c>
      <c r="F53" s="32" t="s">
        <v>30</v>
      </c>
      <c r="G53" s="38">
        <f t="shared" si="10"/>
        <v>679.9999999999999</v>
      </c>
      <c r="H53" s="137">
        <f>'[3]1.ЕО Дніпра-ЗВЕДЕНА'!$F$17</f>
        <v>53.3</v>
      </c>
      <c r="I53" s="138">
        <f>'[3]1.ЕО Дніпра-ЗВЕДЕНА'!$G$17</f>
        <v>53.3</v>
      </c>
      <c r="J53" s="138">
        <f>'[3]1.ЕО Дніпра-ЗВЕДЕНА'!$H$17</f>
        <v>303.3</v>
      </c>
      <c r="K53" s="139">
        <f>'[3]1.ЕО Дніпра-ЗВЕДЕНА'!$I$17</f>
        <v>253.3</v>
      </c>
      <c r="L53" s="137">
        <f>'[3]1.ЕО Дніпра-ЗВЕДЕНА'!$J$17</f>
        <v>3.3</v>
      </c>
      <c r="M53" s="138">
        <f>'[3]1.ЕО Дніпра-ЗВЕДЕНА'!$K$17</f>
        <v>3.3</v>
      </c>
      <c r="N53" s="138">
        <f>'[3]1.ЕО Дніпра-ЗВЕДЕНА'!$L$17</f>
        <v>3.4</v>
      </c>
      <c r="O53" s="138">
        <f>'[3]1.ЕО Дніпра-ЗВЕДЕНА'!$M$17</f>
        <v>3.4</v>
      </c>
      <c r="P53" s="139">
        <f>'[3]1.ЕО Дніпра-ЗВЕДЕНА'!$N$17</f>
        <v>3.4</v>
      </c>
      <c r="Q53" s="498"/>
    </row>
    <row r="54" spans="1:17" s="23" customFormat="1" ht="87.75" customHeight="1" thickBot="1">
      <c r="A54" s="536"/>
      <c r="B54" s="540"/>
      <c r="C54" s="168" t="s">
        <v>79</v>
      </c>
      <c r="D54" s="143" t="s">
        <v>18</v>
      </c>
      <c r="E54" s="143" t="s">
        <v>63</v>
      </c>
      <c r="F54" s="144" t="s">
        <v>30</v>
      </c>
      <c r="G54" s="146">
        <f t="shared" si="10"/>
        <v>4221</v>
      </c>
      <c r="H54" s="147">
        <f>'[4]2.ЕО Дніпра-ЗВЕДЕНА'!$F$15</f>
        <v>1050</v>
      </c>
      <c r="I54" s="148">
        <f>'[4]2.ЕО Дніпра-ЗВЕДЕНА'!$G$15</f>
        <v>800</v>
      </c>
      <c r="J54" s="148">
        <f>'[4]2.ЕО Дніпра-ЗВЕДЕНА'!$H$15</f>
        <v>297</v>
      </c>
      <c r="K54" s="149">
        <f>'[4]2.ЕО Дніпра-ЗВЕДЕНА'!$I$15</f>
        <v>829</v>
      </c>
      <c r="L54" s="150">
        <f>'[4]2.ЕО Дніпра-ЗВЕДЕНА'!$J$15</f>
        <v>627</v>
      </c>
      <c r="M54" s="148">
        <f>'[4]2.ЕО Дніпра-ЗВЕДЕНА'!$K$15</f>
        <v>531</v>
      </c>
      <c r="N54" s="148">
        <f>'[4]2.ЕО Дніпра-ЗВЕДЕНА'!$L$15</f>
        <v>28</v>
      </c>
      <c r="O54" s="148">
        <f>'[4]2.ЕО Дніпра-ЗВЕДЕНА'!$M$15</f>
        <v>30</v>
      </c>
      <c r="P54" s="151">
        <f>'[4]2.ЕО Дніпра-ЗВЕДЕНА'!$N$15</f>
        <v>29</v>
      </c>
      <c r="Q54" s="145" t="s">
        <v>84</v>
      </c>
    </row>
    <row r="55" spans="1:17" s="23" customFormat="1" ht="60">
      <c r="A55" s="536"/>
      <c r="B55" s="540"/>
      <c r="C55" s="516" t="s">
        <v>80</v>
      </c>
      <c r="D55" s="510" t="s">
        <v>87</v>
      </c>
      <c r="E55" s="26" t="s">
        <v>73</v>
      </c>
      <c r="F55" s="30" t="s">
        <v>20</v>
      </c>
      <c r="G55" s="153">
        <f t="shared" si="10"/>
        <v>1720</v>
      </c>
      <c r="H55" s="154">
        <f>'[5]Р.2_ЕО Дніпра-ЗВЕДЕНА'!$G$15</f>
        <v>910</v>
      </c>
      <c r="I55" s="132">
        <f>'[5]Р.2_ЕО Дніпра-ЗВЕДЕНА'!$H$15</f>
        <v>810</v>
      </c>
      <c r="J55" s="132">
        <f>'[5]Р.2_ЕО Дніпра-ЗВЕДЕНА'!$I$15</f>
        <v>0</v>
      </c>
      <c r="K55" s="155">
        <f>'[5]Р.2_ЕО Дніпра-ЗВЕДЕНА'!$J$15</f>
        <v>0</v>
      </c>
      <c r="L55" s="131">
        <f>'[5]Р.2_ЕО Дніпра-ЗВЕДЕНА'!$K$15</f>
        <v>0</v>
      </c>
      <c r="M55" s="132">
        <f>'[5]Р.2_ЕО Дніпра-ЗВЕДЕНА'!$L$15</f>
        <v>0</v>
      </c>
      <c r="N55" s="132">
        <f>'[5]Р.2_ЕО Дніпра-ЗВЕДЕНА'!$M$15</f>
        <v>0</v>
      </c>
      <c r="O55" s="132">
        <f>'[5]Р.2_ЕО Дніпра-ЗВЕДЕНА'!$N$15</f>
        <v>0</v>
      </c>
      <c r="P55" s="133">
        <f>'[5]Р.2_ЕО Дніпра-ЗВЕДЕНА'!$O$15</f>
        <v>0</v>
      </c>
      <c r="Q55" s="496" t="s">
        <v>83</v>
      </c>
    </row>
    <row r="56" spans="1:17" s="23" customFormat="1" ht="24">
      <c r="A56" s="536"/>
      <c r="B56" s="540"/>
      <c r="C56" s="517"/>
      <c r="D56" s="511"/>
      <c r="E56" s="19" t="s">
        <v>23</v>
      </c>
      <c r="F56" s="65" t="s">
        <v>24</v>
      </c>
      <c r="G56" s="156">
        <f t="shared" si="10"/>
        <v>7391.6</v>
      </c>
      <c r="H56" s="157">
        <f>'[5]Р.2_ЕО Дніпра-ЗВЕДЕНА'!$G$16</f>
        <v>2961.6</v>
      </c>
      <c r="I56" s="135">
        <f>'[5]Р.2_ЕО Дніпра-ЗВЕДЕНА'!$H$16</f>
        <v>558</v>
      </c>
      <c r="J56" s="135">
        <f>'[5]Р.2_ЕО Дніпра-ЗВЕДЕНА'!$I$16</f>
        <v>550</v>
      </c>
      <c r="K56" s="158">
        <f>'[5]Р.2_ЕО Дніпра-ЗВЕДЕНА'!$J$16</f>
        <v>640</v>
      </c>
      <c r="L56" s="134">
        <f>'[5]Р.2_ЕО Дніпра-ЗВЕДЕНА'!$K$16</f>
        <v>841</v>
      </c>
      <c r="M56" s="135">
        <f>'[5]Р.2_ЕО Дніпра-ЗВЕДЕНА'!$L$16</f>
        <v>841</v>
      </c>
      <c r="N56" s="135">
        <f>'[5]Р.2_ЕО Дніпра-ЗВЕДЕНА'!$M$16</f>
        <v>500</v>
      </c>
      <c r="O56" s="135">
        <f>'[5]Р.2_ЕО Дніпра-ЗВЕДЕНА'!$N$16</f>
        <v>500</v>
      </c>
      <c r="P56" s="136">
        <f>'[5]Р.2_ЕО Дніпра-ЗВЕДЕНА'!$O$16</f>
        <v>0</v>
      </c>
      <c r="Q56" s="497"/>
    </row>
    <row r="57" spans="1:17" s="23" customFormat="1" ht="48">
      <c r="A57" s="537"/>
      <c r="B57" s="541"/>
      <c r="C57" s="518"/>
      <c r="D57" s="511"/>
      <c r="E57" s="17" t="s">
        <v>25</v>
      </c>
      <c r="F57" s="31" t="s">
        <v>26</v>
      </c>
      <c r="G57" s="159">
        <f t="shared" si="10"/>
        <v>735</v>
      </c>
      <c r="H57" s="160">
        <f>'[5]Р.2_ЕО Дніпра-ЗВЕДЕНА'!$G$17</f>
        <v>0</v>
      </c>
      <c r="I57" s="161">
        <f>'[5]Р.2_ЕО Дніпра-ЗВЕДЕНА'!$H$17</f>
        <v>50</v>
      </c>
      <c r="J57" s="161">
        <f>'[5]Р.2_ЕО Дніпра-ЗВЕДЕНА'!$I$17</f>
        <v>227</v>
      </c>
      <c r="K57" s="162">
        <f>'[5]Р.2_ЕО Дніпра-ЗВЕДЕНА'!$J$17</f>
        <v>154</v>
      </c>
      <c r="L57" s="163">
        <f>'[5]Р.2_ЕО Дніпра-ЗВЕДЕНА'!$K$17</f>
        <v>134</v>
      </c>
      <c r="M57" s="161">
        <f>'[5]Р.2_ЕО Дніпра-ЗВЕДЕНА'!$L$17</f>
        <v>170</v>
      </c>
      <c r="N57" s="161">
        <f>'[5]Р.2_ЕО Дніпра-ЗВЕДЕНА'!$M$17</f>
        <v>0</v>
      </c>
      <c r="O57" s="161">
        <f>'[5]Р.2_ЕО Дніпра-ЗВЕДЕНА'!$N$17</f>
        <v>0</v>
      </c>
      <c r="P57" s="164">
        <f>'[5]Р.2_ЕО Дніпра-ЗВЕДЕНА'!$O$17</f>
        <v>0</v>
      </c>
      <c r="Q57" s="497"/>
    </row>
    <row r="58" spans="1:17" s="23" customFormat="1" ht="24.75" thickBot="1">
      <c r="A58" s="538"/>
      <c r="B58" s="542"/>
      <c r="C58" s="519"/>
      <c r="D58" s="512"/>
      <c r="E58" s="68" t="s">
        <v>76</v>
      </c>
      <c r="F58" s="69" t="s">
        <v>30</v>
      </c>
      <c r="G58" s="165">
        <f t="shared" si="10"/>
        <v>27</v>
      </c>
      <c r="H58" s="166">
        <f>'[5]Р.2_ЕО Дніпра-ЗВЕДЕНА'!$G$18</f>
        <v>0</v>
      </c>
      <c r="I58" s="138">
        <f>'[5]Р.2_ЕО Дніпра-ЗВЕДЕНА'!$H$18</f>
        <v>0</v>
      </c>
      <c r="J58" s="138">
        <f>'[5]Р.2_ЕО Дніпра-ЗВЕДЕНА'!$I$18</f>
        <v>0</v>
      </c>
      <c r="K58" s="167">
        <f>'[5]Р.2_ЕО Дніпра-ЗВЕДЕНА'!$J$18</f>
        <v>27</v>
      </c>
      <c r="L58" s="137">
        <f>'[5]Р.2_ЕО Дніпра-ЗВЕДЕНА'!$K$18</f>
        <v>0</v>
      </c>
      <c r="M58" s="138">
        <f>'[5]Р.2_ЕО Дніпра-ЗВЕДЕНА'!$L$18</f>
        <v>0</v>
      </c>
      <c r="N58" s="138">
        <f>'[5]Р.2_ЕО Дніпра-ЗВЕДЕНА'!$M$18</f>
        <v>0</v>
      </c>
      <c r="O58" s="138">
        <f>'[5]Р.2_ЕО Дніпра-ЗВЕДЕНА'!$N$18</f>
        <v>0</v>
      </c>
      <c r="P58" s="139">
        <f>'[5]Р.2_ЕО Дніпра-ЗВЕДЕНА'!$O$18</f>
        <v>0</v>
      </c>
      <c r="Q58" s="498"/>
    </row>
    <row r="59" spans="1:17" ht="84" customHeight="1" thickBot="1">
      <c r="A59" s="169">
        <v>2</v>
      </c>
      <c r="B59" s="143" t="s">
        <v>64</v>
      </c>
      <c r="C59" s="143" t="s">
        <v>65</v>
      </c>
      <c r="D59" s="170" t="s">
        <v>18</v>
      </c>
      <c r="E59" s="56" t="s">
        <v>81</v>
      </c>
      <c r="F59" s="57" t="s">
        <v>20</v>
      </c>
      <c r="G59" s="165">
        <f t="shared" si="10"/>
        <v>1800</v>
      </c>
      <c r="H59" s="174">
        <f>'[6]А.ЕО Дніпра'!$G$16</f>
        <v>200</v>
      </c>
      <c r="I59" s="175">
        <f>'[6]А.ЕО Дніпра'!$H$16</f>
        <v>200</v>
      </c>
      <c r="J59" s="175">
        <f>'[6]А.ЕО Дніпра'!$I$16</f>
        <v>200</v>
      </c>
      <c r="K59" s="176">
        <f>'[6]А.ЕО Дніпра'!$J$16</f>
        <v>200</v>
      </c>
      <c r="L59" s="177">
        <f>'[6]А.ЕО Дніпра'!$K$16</f>
        <v>200</v>
      </c>
      <c r="M59" s="175">
        <f>'[6]А.ЕО Дніпра'!$L$16</f>
        <v>200</v>
      </c>
      <c r="N59" s="175">
        <f>'[6]А.ЕО Дніпра'!$M$16</f>
        <v>200</v>
      </c>
      <c r="O59" s="175">
        <f>'[6]А.ЕО Дніпра'!$N$16</f>
        <v>200</v>
      </c>
      <c r="P59" s="178">
        <f>'[6]А.ЕО Дніпра'!$O$16</f>
        <v>200</v>
      </c>
      <c r="Q59" s="145" t="s">
        <v>82</v>
      </c>
    </row>
    <row r="60" spans="1:17" ht="156.75" customHeight="1" thickBot="1">
      <c r="A60" s="169">
        <v>3</v>
      </c>
      <c r="B60" s="143" t="s">
        <v>89</v>
      </c>
      <c r="C60" s="173" t="s">
        <v>88</v>
      </c>
      <c r="D60" s="170" t="s">
        <v>86</v>
      </c>
      <c r="E60" s="172" t="s">
        <v>63</v>
      </c>
      <c r="F60" s="57" t="s">
        <v>30</v>
      </c>
      <c r="G60" s="146">
        <f t="shared" si="10"/>
        <v>149</v>
      </c>
      <c r="H60" s="179">
        <f>'[7]5.ЕО Дніпра-ЗВЕДЕНА'!$F$15</f>
        <v>45</v>
      </c>
      <c r="I60" s="180">
        <f>'[7]5.ЕО Дніпра-ЗВЕДЕНА'!$G$15</f>
        <v>42</v>
      </c>
      <c r="J60" s="180">
        <f>'[7]5.ЕО Дніпра-ЗВЕДЕНА'!$H$15</f>
        <v>42</v>
      </c>
      <c r="K60" s="181">
        <f>'[7]5.ЕО Дніпра-ЗВЕДЕНА'!$I$15</f>
        <v>20</v>
      </c>
      <c r="L60" s="182"/>
      <c r="M60" s="180"/>
      <c r="N60" s="180"/>
      <c r="O60" s="180"/>
      <c r="P60" s="183"/>
      <c r="Q60" s="145" t="s">
        <v>90</v>
      </c>
    </row>
    <row r="61" spans="1:17" ht="24" customHeight="1">
      <c r="A61" s="474">
        <v>4</v>
      </c>
      <c r="B61" s="532" t="s">
        <v>66</v>
      </c>
      <c r="C61" s="532" t="s">
        <v>91</v>
      </c>
      <c r="D61" s="513" t="s">
        <v>18</v>
      </c>
      <c r="E61" s="26" t="s">
        <v>23</v>
      </c>
      <c r="F61" s="30" t="s">
        <v>24</v>
      </c>
      <c r="G61" s="36">
        <f aca="true" t="shared" si="11" ref="G61:G72">SUM(H61:P61)</f>
        <v>12536.619999999999</v>
      </c>
      <c r="H61" s="184">
        <f>'[8]7.ЕО Дніпра-ЗВЕДЕНА'!$F$15</f>
        <v>3652.81</v>
      </c>
      <c r="I61" s="185">
        <f>'[8]7.ЕО Дніпра-ЗВЕДЕНА'!$G$15</f>
        <v>3352.81</v>
      </c>
      <c r="J61" s="185">
        <f>'[8]7.ЕО Дніпра-ЗВЕДЕНА'!$H$15</f>
        <v>236</v>
      </c>
      <c r="K61" s="186">
        <f>'[8]7.ЕО Дніпра-ЗВЕДЕНА'!$I$15</f>
        <v>250</v>
      </c>
      <c r="L61" s="184">
        <f>'[8]7.ЕО Дніпра-ЗВЕДЕНА'!$J$15</f>
        <v>640</v>
      </c>
      <c r="M61" s="185">
        <f>'[8]7.ЕО Дніпра-ЗВЕДЕНА'!$K$15</f>
        <v>900</v>
      </c>
      <c r="N61" s="185">
        <f>'[8]7.ЕО Дніпра-ЗВЕДЕНА'!$L$15</f>
        <v>1275</v>
      </c>
      <c r="O61" s="185">
        <f>'[8]7.ЕО Дніпра-ЗВЕДЕНА'!$M$15</f>
        <v>1210</v>
      </c>
      <c r="P61" s="186">
        <f>'[8]7.ЕО Дніпра-ЗВЕДЕНА'!$N$15</f>
        <v>1020</v>
      </c>
      <c r="Q61" s="496" t="s">
        <v>92</v>
      </c>
    </row>
    <row r="62" spans="1:17" ht="34.5" customHeight="1">
      <c r="A62" s="520"/>
      <c r="B62" s="533"/>
      <c r="C62" s="533"/>
      <c r="D62" s="514"/>
      <c r="E62" s="17" t="s">
        <v>25</v>
      </c>
      <c r="F62" s="31" t="s">
        <v>26</v>
      </c>
      <c r="G62" s="37">
        <f t="shared" si="11"/>
        <v>2615.5</v>
      </c>
      <c r="H62" s="187">
        <f>'[8]7.ЕО Дніпра-ЗВЕДЕНА'!$F$16</f>
        <v>290.5</v>
      </c>
      <c r="I62" s="188">
        <f>'[8]7.ЕО Дніпра-ЗВЕДЕНА'!$G$16</f>
        <v>283</v>
      </c>
      <c r="J62" s="188">
        <f>'[8]7.ЕО Дніпра-ЗВЕДЕНА'!$H$16</f>
        <v>197</v>
      </c>
      <c r="K62" s="189">
        <f>'[8]7.ЕО Дніпра-ЗВЕДЕНА'!$I$16</f>
        <v>100</v>
      </c>
      <c r="L62" s="187">
        <f>'[8]7.ЕО Дніпра-ЗВЕДЕНА'!$J$16</f>
        <v>260</v>
      </c>
      <c r="M62" s="188">
        <f>'[8]7.ЕО Дніпра-ЗВЕДЕНА'!$K$16</f>
        <v>300</v>
      </c>
      <c r="N62" s="188">
        <f>'[8]7.ЕО Дніпра-ЗВЕДЕНА'!$L$16</f>
        <v>505</v>
      </c>
      <c r="O62" s="188">
        <f>'[8]7.ЕО Дніпра-ЗВЕДЕНА'!$M$16</f>
        <v>380</v>
      </c>
      <c r="P62" s="189">
        <f>'[8]7.ЕО Дніпра-ЗВЕДЕНА'!$N$16</f>
        <v>300</v>
      </c>
      <c r="Q62" s="497"/>
    </row>
    <row r="63" spans="1:17" ht="30.75" customHeight="1">
      <c r="A63" s="520"/>
      <c r="B63" s="533"/>
      <c r="C63" s="533"/>
      <c r="D63" s="514"/>
      <c r="E63" s="17" t="s">
        <v>27</v>
      </c>
      <c r="F63" s="31" t="s">
        <v>67</v>
      </c>
      <c r="G63" s="37">
        <f t="shared" si="11"/>
        <v>425</v>
      </c>
      <c r="H63" s="190">
        <f>'[8]7.ЕО Дніпра-ЗВЕДЕНА'!$F$17</f>
        <v>275</v>
      </c>
      <c r="I63" s="191">
        <f>'[8]7.ЕО Дніпра-ЗВЕДЕНА'!$G$17</f>
        <v>50</v>
      </c>
      <c r="J63" s="191">
        <f>'[8]7.ЕО Дніпра-ЗВЕДЕНА'!$H$17</f>
        <v>20</v>
      </c>
      <c r="K63" s="192">
        <f>'[8]7.ЕО Дніпра-ЗВЕДЕНА'!$I$17</f>
        <v>20</v>
      </c>
      <c r="L63" s="190">
        <f>'[8]7.ЕО Дніпра-ЗВЕДЕНА'!$J$17</f>
        <v>20</v>
      </c>
      <c r="M63" s="191">
        <f>'[8]7.ЕО Дніпра-ЗВЕДЕНА'!$K$17</f>
        <v>20</v>
      </c>
      <c r="N63" s="191">
        <f>'[8]7.ЕО Дніпра-ЗВЕДЕНА'!$L$17</f>
        <v>0</v>
      </c>
      <c r="O63" s="191">
        <f>'[8]7.ЕО Дніпра-ЗВЕДЕНА'!$M$17</f>
        <v>0</v>
      </c>
      <c r="P63" s="192">
        <f>'[8]7.ЕО Дніпра-ЗВЕДЕНА'!$N$17</f>
        <v>20</v>
      </c>
      <c r="Q63" s="497"/>
    </row>
    <row r="64" spans="1:17" ht="27.75" customHeight="1" thickBot="1">
      <c r="A64" s="531"/>
      <c r="B64" s="534"/>
      <c r="C64" s="534"/>
      <c r="D64" s="515"/>
      <c r="E64" s="28" t="s">
        <v>76</v>
      </c>
      <c r="F64" s="32" t="s">
        <v>30</v>
      </c>
      <c r="G64" s="38">
        <f t="shared" si="11"/>
        <v>4270</v>
      </c>
      <c r="H64" s="193">
        <f>'[8]7.ЕО Дніпра-ЗВЕДЕНА'!$F$18</f>
        <v>285</v>
      </c>
      <c r="I64" s="194">
        <f>'[8]7.ЕО Дніпра-ЗВЕДЕНА'!$G$18</f>
        <v>180</v>
      </c>
      <c r="J64" s="194">
        <f>'[8]7.ЕО Дніпра-ЗВЕДЕНА'!$H$18</f>
        <v>495</v>
      </c>
      <c r="K64" s="195">
        <f>'[8]7.ЕО Дніпра-ЗВЕДЕНА'!$I$18</f>
        <v>775</v>
      </c>
      <c r="L64" s="193">
        <f>'[8]7.ЕО Дніпра-ЗВЕДЕНА'!$J$18</f>
        <v>825</v>
      </c>
      <c r="M64" s="194">
        <f>'[8]7.ЕО Дніпра-ЗВЕДЕНА'!$K$18</f>
        <v>650</v>
      </c>
      <c r="N64" s="194">
        <f>'[8]7.ЕО Дніпра-ЗВЕДЕНА'!$L$18</f>
        <v>520</v>
      </c>
      <c r="O64" s="194">
        <f>'[8]7.ЕО Дніпра-ЗВЕДЕНА'!$M$18</f>
        <v>290</v>
      </c>
      <c r="P64" s="195">
        <f>'[8]7.ЕО Дніпра-ЗВЕДЕНА'!$N$18</f>
        <v>250</v>
      </c>
      <c r="Q64" s="498"/>
    </row>
    <row r="65" spans="1:17" ht="108.75" customHeight="1" thickBot="1">
      <c r="A65" s="169">
        <v>5</v>
      </c>
      <c r="B65" s="143" t="s">
        <v>93</v>
      </c>
      <c r="C65" s="171" t="s">
        <v>94</v>
      </c>
      <c r="D65" s="170">
        <v>2014</v>
      </c>
      <c r="E65" s="56" t="s">
        <v>23</v>
      </c>
      <c r="F65" s="57" t="s">
        <v>24</v>
      </c>
      <c r="G65" s="38">
        <f t="shared" si="11"/>
        <v>600</v>
      </c>
      <c r="H65" s="179"/>
      <c r="I65" s="180">
        <v>600</v>
      </c>
      <c r="J65" s="180"/>
      <c r="K65" s="181"/>
      <c r="L65" s="182"/>
      <c r="M65" s="180"/>
      <c r="N65" s="180"/>
      <c r="O65" s="180"/>
      <c r="P65" s="183"/>
      <c r="Q65" s="145" t="s">
        <v>95</v>
      </c>
    </row>
    <row r="66" spans="1:17" ht="15.75" customHeight="1" thickBot="1">
      <c r="A66" s="73"/>
      <c r="B66" s="502" t="s">
        <v>96</v>
      </c>
      <c r="C66" s="503"/>
      <c r="D66" s="503"/>
      <c r="E66" s="503"/>
      <c r="F66" s="504"/>
      <c r="G66" s="58">
        <f t="shared" si="11"/>
        <v>174050.168</v>
      </c>
      <c r="H66" s="74">
        <f>SUM(H67:H72)</f>
        <v>16736.658</v>
      </c>
      <c r="I66" s="75">
        <f aca="true" t="shared" si="12" ref="I66:P66">SUM(I67:I72)</f>
        <v>11768.109999999999</v>
      </c>
      <c r="J66" s="75">
        <f t="shared" si="12"/>
        <v>9561.3</v>
      </c>
      <c r="K66" s="77">
        <f t="shared" si="12"/>
        <v>14722.3</v>
      </c>
      <c r="L66" s="78">
        <f t="shared" si="12"/>
        <v>28893.3</v>
      </c>
      <c r="M66" s="75">
        <f t="shared" si="12"/>
        <v>26194.3</v>
      </c>
      <c r="N66" s="75">
        <f t="shared" si="12"/>
        <v>23200.4</v>
      </c>
      <c r="O66" s="75">
        <f t="shared" si="12"/>
        <v>21852.4</v>
      </c>
      <c r="P66" s="76">
        <f t="shared" si="12"/>
        <v>21121.4</v>
      </c>
      <c r="Q66" s="88"/>
    </row>
    <row r="67" spans="1:17" ht="17.25" customHeight="1">
      <c r="A67" s="520"/>
      <c r="B67" s="522" t="s">
        <v>37</v>
      </c>
      <c r="C67" s="523"/>
      <c r="D67" s="523"/>
      <c r="E67" s="524"/>
      <c r="F67" s="65" t="s">
        <v>20</v>
      </c>
      <c r="G67" s="72">
        <f t="shared" si="11"/>
        <v>79890</v>
      </c>
      <c r="H67" s="66">
        <f>H46+H55+H59</f>
        <v>3910</v>
      </c>
      <c r="I67" s="24">
        <f aca="true" t="shared" si="13" ref="I67:P67">I46+I55+I59</f>
        <v>4350</v>
      </c>
      <c r="J67" s="24">
        <f t="shared" si="13"/>
        <v>3000</v>
      </c>
      <c r="K67" s="67">
        <f t="shared" si="13"/>
        <v>6560</v>
      </c>
      <c r="L67" s="79">
        <f t="shared" si="13"/>
        <v>13660</v>
      </c>
      <c r="M67" s="24">
        <f t="shared" si="13"/>
        <v>13150</v>
      </c>
      <c r="N67" s="24">
        <f t="shared" si="13"/>
        <v>12250</v>
      </c>
      <c r="O67" s="24">
        <f t="shared" si="13"/>
        <v>11550</v>
      </c>
      <c r="P67" s="80">
        <f t="shared" si="13"/>
        <v>11460</v>
      </c>
      <c r="Q67" s="496"/>
    </row>
    <row r="68" spans="1:17" ht="27" customHeight="1">
      <c r="A68" s="520"/>
      <c r="B68" s="525"/>
      <c r="C68" s="526"/>
      <c r="D68" s="526"/>
      <c r="E68" s="527"/>
      <c r="F68" s="65" t="s">
        <v>75</v>
      </c>
      <c r="G68" s="37">
        <f t="shared" si="11"/>
        <v>52883.148</v>
      </c>
      <c r="H68" s="66">
        <f>H47</f>
        <v>3663.148</v>
      </c>
      <c r="I68" s="24">
        <f aca="true" t="shared" si="14" ref="I68:P68">I47</f>
        <v>900</v>
      </c>
      <c r="J68" s="24">
        <f t="shared" si="14"/>
        <v>1460</v>
      </c>
      <c r="K68" s="67">
        <f t="shared" si="14"/>
        <v>4170</v>
      </c>
      <c r="L68" s="79">
        <f t="shared" si="14"/>
        <v>9150</v>
      </c>
      <c r="M68" s="24">
        <f t="shared" si="14"/>
        <v>9330</v>
      </c>
      <c r="N68" s="24">
        <f t="shared" si="14"/>
        <v>8340</v>
      </c>
      <c r="O68" s="24">
        <f t="shared" si="14"/>
        <v>7880</v>
      </c>
      <c r="P68" s="80">
        <f t="shared" si="14"/>
        <v>7990</v>
      </c>
      <c r="Q68" s="497"/>
    </row>
    <row r="69" spans="1:17" ht="17.25" customHeight="1">
      <c r="A69" s="520"/>
      <c r="B69" s="525"/>
      <c r="C69" s="526"/>
      <c r="D69" s="526"/>
      <c r="E69" s="527"/>
      <c r="F69" s="31" t="s">
        <v>24</v>
      </c>
      <c r="G69" s="37">
        <f t="shared" si="11"/>
        <v>30317.22</v>
      </c>
      <c r="H69" s="34">
        <f>H50+H56+H61+H65</f>
        <v>6924.41</v>
      </c>
      <c r="I69" s="18">
        <f aca="true" t="shared" si="15" ref="I69:P69">I50+I56+I61+I65</f>
        <v>4820.8099999999995</v>
      </c>
      <c r="J69" s="18">
        <f t="shared" si="15"/>
        <v>3786</v>
      </c>
      <c r="K69" s="40">
        <f t="shared" si="15"/>
        <v>2300</v>
      </c>
      <c r="L69" s="44">
        <f t="shared" si="15"/>
        <v>4800</v>
      </c>
      <c r="M69" s="18">
        <f t="shared" si="15"/>
        <v>2551</v>
      </c>
      <c r="N69" s="18">
        <f t="shared" si="15"/>
        <v>1985</v>
      </c>
      <c r="O69" s="18">
        <f t="shared" si="15"/>
        <v>1920</v>
      </c>
      <c r="P69" s="45">
        <f t="shared" si="15"/>
        <v>1230</v>
      </c>
      <c r="Q69" s="497"/>
    </row>
    <row r="70" spans="1:17" ht="48">
      <c r="A70" s="520"/>
      <c r="B70" s="525"/>
      <c r="C70" s="526"/>
      <c r="D70" s="526"/>
      <c r="E70" s="527"/>
      <c r="F70" s="31" t="s">
        <v>26</v>
      </c>
      <c r="G70" s="37">
        <f t="shared" si="11"/>
        <v>5160.5</v>
      </c>
      <c r="H70" s="34">
        <f>H48+H51+H57+H62</f>
        <v>730.5</v>
      </c>
      <c r="I70" s="18">
        <f aca="true" t="shared" si="16" ref="I70:P70">I48+I51+I57+I62</f>
        <v>673</v>
      </c>
      <c r="J70" s="18">
        <f t="shared" si="16"/>
        <v>634</v>
      </c>
      <c r="K70" s="40">
        <f t="shared" si="16"/>
        <v>524</v>
      </c>
      <c r="L70" s="44">
        <f t="shared" si="16"/>
        <v>614</v>
      </c>
      <c r="M70" s="18">
        <f t="shared" si="16"/>
        <v>590</v>
      </c>
      <c r="N70" s="18">
        <f t="shared" si="16"/>
        <v>575</v>
      </c>
      <c r="O70" s="18">
        <f t="shared" si="16"/>
        <v>450</v>
      </c>
      <c r="P70" s="45">
        <f t="shared" si="16"/>
        <v>370</v>
      </c>
      <c r="Q70" s="497"/>
    </row>
    <row r="71" spans="1:17" ht="34.5" customHeight="1">
      <c r="A71" s="520"/>
      <c r="B71" s="525"/>
      <c r="C71" s="526"/>
      <c r="D71" s="526"/>
      <c r="E71" s="527"/>
      <c r="F71" s="31" t="s">
        <v>67</v>
      </c>
      <c r="G71" s="37">
        <f t="shared" si="11"/>
        <v>722.3</v>
      </c>
      <c r="H71" s="34">
        <f>H49+H52+H63</f>
        <v>360.3</v>
      </c>
      <c r="I71" s="18">
        <f aca="true" t="shared" si="17" ref="I71:P71">I49+I52+I63</f>
        <v>129</v>
      </c>
      <c r="J71" s="18">
        <f t="shared" si="17"/>
        <v>39</v>
      </c>
      <c r="K71" s="40">
        <f t="shared" si="17"/>
        <v>39</v>
      </c>
      <c r="L71" s="44">
        <f t="shared" si="17"/>
        <v>39</v>
      </c>
      <c r="M71" s="18">
        <f t="shared" si="17"/>
        <v>39</v>
      </c>
      <c r="N71" s="18">
        <f t="shared" si="17"/>
        <v>19</v>
      </c>
      <c r="O71" s="18">
        <f t="shared" si="17"/>
        <v>19</v>
      </c>
      <c r="P71" s="45">
        <f t="shared" si="17"/>
        <v>39</v>
      </c>
      <c r="Q71" s="497"/>
    </row>
    <row r="72" spans="1:17" ht="21.75" customHeight="1" thickBot="1">
      <c r="A72" s="521"/>
      <c r="B72" s="505"/>
      <c r="C72" s="506"/>
      <c r="D72" s="506"/>
      <c r="E72" s="507"/>
      <c r="F72" s="69" t="s">
        <v>30</v>
      </c>
      <c r="G72" s="38">
        <f t="shared" si="11"/>
        <v>5076.999999999999</v>
      </c>
      <c r="H72" s="35">
        <f>H53+H54+H58+H60</f>
        <v>1148.3</v>
      </c>
      <c r="I72" s="29">
        <f aca="true" t="shared" si="18" ref="I72:P72">I53+I54+I58+I60</f>
        <v>895.3</v>
      </c>
      <c r="J72" s="29">
        <f t="shared" si="18"/>
        <v>642.3</v>
      </c>
      <c r="K72" s="41">
        <f t="shared" si="18"/>
        <v>1129.3</v>
      </c>
      <c r="L72" s="46">
        <f t="shared" si="18"/>
        <v>630.3</v>
      </c>
      <c r="M72" s="29">
        <f t="shared" si="18"/>
        <v>534.3</v>
      </c>
      <c r="N72" s="29">
        <f t="shared" si="18"/>
        <v>31.4</v>
      </c>
      <c r="O72" s="29">
        <f t="shared" si="18"/>
        <v>33.4</v>
      </c>
      <c r="P72" s="47">
        <f t="shared" si="18"/>
        <v>32.4</v>
      </c>
      <c r="Q72" s="498"/>
    </row>
    <row r="73" spans="1:17" ht="15.75" customHeight="1" thickBot="1">
      <c r="A73" s="73"/>
      <c r="B73" s="502" t="s">
        <v>97</v>
      </c>
      <c r="C73" s="503"/>
      <c r="D73" s="503"/>
      <c r="E73" s="503"/>
      <c r="F73" s="504"/>
      <c r="G73" s="58">
        <f aca="true" t="shared" si="19" ref="G73:G79">SUM(H73:P73)</f>
        <v>634300.4382320733</v>
      </c>
      <c r="H73" s="74">
        <f>SUM(H74:H79)</f>
        <v>81104.95386</v>
      </c>
      <c r="I73" s="75">
        <f aca="true" t="shared" si="20" ref="I73:P73">SUM(I74:I79)</f>
        <v>63358.63899</v>
      </c>
      <c r="J73" s="75">
        <f t="shared" si="20"/>
        <v>59444.429644</v>
      </c>
      <c r="K73" s="77">
        <f t="shared" si="20"/>
        <v>56474.15770802965</v>
      </c>
      <c r="L73" s="78">
        <f t="shared" si="20"/>
        <v>73707.7355193187</v>
      </c>
      <c r="M73" s="75">
        <f t="shared" si="20"/>
        <v>71897.40410916272</v>
      </c>
      <c r="N73" s="75">
        <f t="shared" si="20"/>
        <v>75060.13639847797</v>
      </c>
      <c r="O73" s="75">
        <f t="shared" si="20"/>
        <v>78018.79934009122</v>
      </c>
      <c r="P73" s="76">
        <f t="shared" si="20"/>
        <v>75234.18266299322</v>
      </c>
      <c r="Q73" s="88"/>
    </row>
    <row r="74" spans="1:17" ht="17.25" customHeight="1">
      <c r="A74" s="520"/>
      <c r="B74" s="522" t="s">
        <v>37</v>
      </c>
      <c r="C74" s="523"/>
      <c r="D74" s="523"/>
      <c r="E74" s="524"/>
      <c r="F74" s="65" t="s">
        <v>20</v>
      </c>
      <c r="G74" s="72">
        <f t="shared" si="19"/>
        <v>484910.80000000005</v>
      </c>
      <c r="H74" s="66">
        <f>H26+H44+H67</f>
        <v>63823.6</v>
      </c>
      <c r="I74" s="24">
        <f aca="true" t="shared" si="21" ref="I74:P74">I26+I44+I67</f>
        <v>51333.4</v>
      </c>
      <c r="J74" s="24">
        <f t="shared" si="21"/>
        <v>47683.4</v>
      </c>
      <c r="K74" s="67">
        <f t="shared" si="21"/>
        <v>43423.4</v>
      </c>
      <c r="L74" s="79">
        <f t="shared" si="21"/>
        <v>53093.4</v>
      </c>
      <c r="M74" s="24">
        <f t="shared" si="21"/>
        <v>52913.4</v>
      </c>
      <c r="N74" s="24">
        <f t="shared" si="21"/>
        <v>55093.4</v>
      </c>
      <c r="O74" s="24">
        <f t="shared" si="21"/>
        <v>58063.4</v>
      </c>
      <c r="P74" s="80">
        <f t="shared" si="21"/>
        <v>59483.4</v>
      </c>
      <c r="Q74" s="496"/>
    </row>
    <row r="75" spans="1:17" ht="27" customHeight="1">
      <c r="A75" s="520"/>
      <c r="B75" s="525"/>
      <c r="C75" s="526"/>
      <c r="D75" s="526"/>
      <c r="E75" s="527"/>
      <c r="F75" s="65" t="s">
        <v>75</v>
      </c>
      <c r="G75" s="37">
        <f t="shared" si="19"/>
        <v>52883.148</v>
      </c>
      <c r="H75" s="66">
        <f>H68</f>
        <v>3663.148</v>
      </c>
      <c r="I75" s="24">
        <f aca="true" t="shared" si="22" ref="I75:P75">I68</f>
        <v>900</v>
      </c>
      <c r="J75" s="24">
        <f t="shared" si="22"/>
        <v>1460</v>
      </c>
      <c r="K75" s="67">
        <f t="shared" si="22"/>
        <v>4170</v>
      </c>
      <c r="L75" s="79">
        <f t="shared" si="22"/>
        <v>9150</v>
      </c>
      <c r="M75" s="24">
        <f t="shared" si="22"/>
        <v>9330</v>
      </c>
      <c r="N75" s="24">
        <f t="shared" si="22"/>
        <v>8340</v>
      </c>
      <c r="O75" s="24">
        <f t="shared" si="22"/>
        <v>7880</v>
      </c>
      <c r="P75" s="80">
        <f t="shared" si="22"/>
        <v>7990</v>
      </c>
      <c r="Q75" s="497"/>
    </row>
    <row r="76" spans="1:17" ht="17.25" customHeight="1">
      <c r="A76" s="520"/>
      <c r="B76" s="525"/>
      <c r="C76" s="526"/>
      <c r="D76" s="526"/>
      <c r="E76" s="527"/>
      <c r="F76" s="31" t="s">
        <v>24</v>
      </c>
      <c r="G76" s="37">
        <f t="shared" si="19"/>
        <v>42487.310472000005</v>
      </c>
      <c r="H76" s="34">
        <f>H27+H69</f>
        <v>8104.857</v>
      </c>
      <c r="I76" s="18">
        <f aca="true" t="shared" si="23" ref="I76:P76">I27+I69</f>
        <v>6036.947969999999</v>
      </c>
      <c r="J76" s="18">
        <f t="shared" si="23"/>
        <v>5075.721541999999</v>
      </c>
      <c r="K76" s="40">
        <f t="shared" si="23"/>
        <v>3475.0496940000003</v>
      </c>
      <c r="L76" s="44">
        <f t="shared" si="23"/>
        <v>6014.929218</v>
      </c>
      <c r="M76" s="18">
        <f t="shared" si="23"/>
        <v>4014.890092</v>
      </c>
      <c r="N76" s="18">
        <f t="shared" si="23"/>
        <v>3605.116094</v>
      </c>
      <c r="O76" s="18">
        <f t="shared" si="23"/>
        <v>3942.237794</v>
      </c>
      <c r="P76" s="45">
        <f t="shared" si="23"/>
        <v>2217.561068</v>
      </c>
      <c r="Q76" s="497"/>
    </row>
    <row r="77" spans="1:17" ht="48">
      <c r="A77" s="520"/>
      <c r="B77" s="525"/>
      <c r="C77" s="526"/>
      <c r="D77" s="526"/>
      <c r="E77" s="527"/>
      <c r="F77" s="31" t="s">
        <v>26</v>
      </c>
      <c r="G77" s="37">
        <f t="shared" si="19"/>
        <v>9458.271796</v>
      </c>
      <c r="H77" s="34">
        <f>H28+H70</f>
        <v>1063.538</v>
      </c>
      <c r="I77" s="18">
        <f aca="true" t="shared" si="24" ref="I77:P77">I28+I70</f>
        <v>1062.255388</v>
      </c>
      <c r="J77" s="18">
        <f t="shared" si="24"/>
        <v>1086.999528</v>
      </c>
      <c r="K77" s="40">
        <f t="shared" si="24"/>
        <v>956.9114199999999</v>
      </c>
      <c r="L77" s="44">
        <f t="shared" si="24"/>
        <v>1048.292002</v>
      </c>
      <c r="M77" s="18">
        <f t="shared" si="24"/>
        <v>997.421212</v>
      </c>
      <c r="N77" s="18">
        <f t="shared" si="24"/>
        <v>1362.558988</v>
      </c>
      <c r="O77" s="18">
        <f t="shared" si="24"/>
        <v>1045.080268</v>
      </c>
      <c r="P77" s="45">
        <f t="shared" si="24"/>
        <v>835.2149900000001</v>
      </c>
      <c r="Q77" s="497"/>
    </row>
    <row r="78" spans="1:17" ht="34.5" customHeight="1">
      <c r="A78" s="520"/>
      <c r="B78" s="525"/>
      <c r="C78" s="526"/>
      <c r="D78" s="526"/>
      <c r="E78" s="527"/>
      <c r="F78" s="31" t="s">
        <v>67</v>
      </c>
      <c r="G78" s="37">
        <f t="shared" si="19"/>
        <v>4476.126086073481</v>
      </c>
      <c r="H78" s="34">
        <f>H29+H71</f>
        <v>763.6708600000001</v>
      </c>
      <c r="I78" s="18">
        <f aca="true" t="shared" si="25" ref="I78:P78">I29+I71</f>
        <v>544.124784</v>
      </c>
      <c r="J78" s="18">
        <f t="shared" si="25"/>
        <v>473.9972239999999</v>
      </c>
      <c r="K78" s="40">
        <f t="shared" si="25"/>
        <v>415.30024802965244</v>
      </c>
      <c r="L78" s="44">
        <f t="shared" si="25"/>
        <v>428.59688531869</v>
      </c>
      <c r="M78" s="18">
        <f t="shared" si="25"/>
        <v>443.5927511627221</v>
      </c>
      <c r="N78" s="18">
        <f t="shared" si="25"/>
        <v>441.0114424779563</v>
      </c>
      <c r="O78" s="18">
        <f t="shared" si="25"/>
        <v>461.2018260912272</v>
      </c>
      <c r="P78" s="45">
        <f t="shared" si="25"/>
        <v>504.6300649932333</v>
      </c>
      <c r="Q78" s="497"/>
    </row>
    <row r="79" spans="1:17" ht="21.75" customHeight="1" thickBot="1">
      <c r="A79" s="521"/>
      <c r="B79" s="505"/>
      <c r="C79" s="506"/>
      <c r="D79" s="506"/>
      <c r="E79" s="507"/>
      <c r="F79" s="69" t="s">
        <v>30</v>
      </c>
      <c r="G79" s="38">
        <f t="shared" si="19"/>
        <v>40084.781877999994</v>
      </c>
      <c r="H79" s="35">
        <f>H30+H72</f>
        <v>3686.1400000000003</v>
      </c>
      <c r="I79" s="29">
        <f aca="true" t="shared" si="26" ref="I79:P79">I30+I72</f>
        <v>3481.9108479999995</v>
      </c>
      <c r="J79" s="29">
        <f t="shared" si="26"/>
        <v>3664.31135</v>
      </c>
      <c r="K79" s="41">
        <f t="shared" si="26"/>
        <v>4033.496346</v>
      </c>
      <c r="L79" s="46">
        <f t="shared" si="26"/>
        <v>3972.517414</v>
      </c>
      <c r="M79" s="29">
        <f t="shared" si="26"/>
        <v>4198.1000540000005</v>
      </c>
      <c r="N79" s="29">
        <f t="shared" si="26"/>
        <v>6218.049873999999</v>
      </c>
      <c r="O79" s="29">
        <f t="shared" si="26"/>
        <v>6626.879451999999</v>
      </c>
      <c r="P79" s="47">
        <f t="shared" si="26"/>
        <v>4203.37654</v>
      </c>
      <c r="Q79" s="498"/>
    </row>
    <row r="81" spans="1:20" s="440" customFormat="1" ht="18.75">
      <c r="A81" s="443"/>
      <c r="B81" s="442" t="s">
        <v>223</v>
      </c>
      <c r="C81" s="443"/>
      <c r="D81" s="443"/>
      <c r="E81" s="443"/>
      <c r="F81" s="443"/>
      <c r="G81" s="443"/>
      <c r="H81" s="443"/>
      <c r="I81" s="443"/>
      <c r="J81" s="443"/>
      <c r="K81" s="465"/>
      <c r="L81" s="465"/>
      <c r="M81" s="443"/>
      <c r="N81" s="443"/>
      <c r="O81" s="466" t="s">
        <v>224</v>
      </c>
      <c r="P81" s="466"/>
      <c r="Q81" s="466"/>
      <c r="R81" s="443"/>
      <c r="S81" s="443"/>
      <c r="T81" s="443"/>
    </row>
  </sheetData>
  <sheetProtection password="CE28" sheet="1"/>
  <mergeCells count="66">
    <mergeCell ref="A7:Q7"/>
    <mergeCell ref="A8:Q8"/>
    <mergeCell ref="A10:A12"/>
    <mergeCell ref="B10:B12"/>
    <mergeCell ref="C10:C12"/>
    <mergeCell ref="D10:D12"/>
    <mergeCell ref="E10:E12"/>
    <mergeCell ref="F10:F12"/>
    <mergeCell ref="G10:P10"/>
    <mergeCell ref="A15:A19"/>
    <mergeCell ref="B15:B19"/>
    <mergeCell ref="Q15:Q19"/>
    <mergeCell ref="C16:C19"/>
    <mergeCell ref="D16:D19"/>
    <mergeCell ref="Q10:Q12"/>
    <mergeCell ref="C20:C23"/>
    <mergeCell ref="D20:D23"/>
    <mergeCell ref="Q20:Q23"/>
    <mergeCell ref="A26:A30"/>
    <mergeCell ref="Q26:Q30"/>
    <mergeCell ref="B26:E30"/>
    <mergeCell ref="B25:F25"/>
    <mergeCell ref="B32:B35"/>
    <mergeCell ref="A36:A37"/>
    <mergeCell ref="B36:B37"/>
    <mergeCell ref="A38:A42"/>
    <mergeCell ref="B38:B42"/>
    <mergeCell ref="A20:A23"/>
    <mergeCell ref="B20:B23"/>
    <mergeCell ref="A74:A79"/>
    <mergeCell ref="B74:E79"/>
    <mergeCell ref="Q74:Q79"/>
    <mergeCell ref="A46:A58"/>
    <mergeCell ref="B46:B58"/>
    <mergeCell ref="C50:C53"/>
    <mergeCell ref="Q46:Q49"/>
    <mergeCell ref="Q50:Q53"/>
    <mergeCell ref="D46:D49"/>
    <mergeCell ref="C46:C49"/>
    <mergeCell ref="A67:A72"/>
    <mergeCell ref="B67:E72"/>
    <mergeCell ref="Q67:Q72"/>
    <mergeCell ref="B73:F73"/>
    <mergeCell ref="B31:Q31"/>
    <mergeCell ref="B66:F66"/>
    <mergeCell ref="A61:A64"/>
    <mergeCell ref="B61:B64"/>
    <mergeCell ref="C61:C64"/>
    <mergeCell ref="A32:A35"/>
    <mergeCell ref="L1:Q1"/>
    <mergeCell ref="L2:Q2"/>
    <mergeCell ref="D50:D53"/>
    <mergeCell ref="D55:D58"/>
    <mergeCell ref="Q55:Q58"/>
    <mergeCell ref="D61:D64"/>
    <mergeCell ref="G11:G12"/>
    <mergeCell ref="H11:K11"/>
    <mergeCell ref="L11:P11"/>
    <mergeCell ref="A6:Q6"/>
    <mergeCell ref="Q61:Q64"/>
    <mergeCell ref="B45:Q45"/>
    <mergeCell ref="B43:F43"/>
    <mergeCell ref="B44:E44"/>
    <mergeCell ref="K81:L81"/>
    <mergeCell ref="O81:Q81"/>
    <mergeCell ref="C55:C58"/>
  </mergeCells>
  <printOptions horizontalCentered="1"/>
  <pageMargins left="0.3937007874015748" right="0.3937007874015748" top="0.5905511811023623" bottom="0.3937007874015748" header="0.1968503937007874" footer="0.1968503937007874"/>
  <pageSetup fitToHeight="6" horizontalDpi="600" verticalDpi="600" orientation="landscape" paperSize="9" scale="63" r:id="rId1"/>
  <headerFooter>
    <oddFooter>&amp;CСторінка &amp;P з &amp;N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workbookViewId="0" topLeftCell="A13">
      <selection activeCell="I3" sqref="I3"/>
    </sheetView>
  </sheetViews>
  <sheetFormatPr defaultColWidth="9.140625" defaultRowHeight="15"/>
  <cols>
    <col min="1" max="1" width="5.57421875" style="86" customWidth="1"/>
    <col min="2" max="2" width="31.7109375" style="1" customWidth="1"/>
    <col min="3" max="3" width="39.57421875" style="1" customWidth="1"/>
    <col min="4" max="4" width="9.140625" style="1" customWidth="1"/>
    <col min="5" max="14" width="9.7109375" style="1" customWidth="1"/>
    <col min="15" max="16384" width="9.140625" style="1" customWidth="1"/>
  </cols>
  <sheetData>
    <row r="1" spans="3:14" ht="15.75" customHeight="1">
      <c r="C1" s="244"/>
      <c r="E1" s="245"/>
      <c r="I1" s="605" t="s">
        <v>228</v>
      </c>
      <c r="J1" s="605"/>
      <c r="K1" s="605"/>
      <c r="L1" s="605"/>
      <c r="M1" s="605"/>
      <c r="N1" s="605"/>
    </row>
    <row r="2" spans="3:14" ht="30" customHeight="1">
      <c r="C2" s="244"/>
      <c r="E2" s="245"/>
      <c r="I2" s="606" t="s">
        <v>99</v>
      </c>
      <c r="J2" s="606"/>
      <c r="K2" s="606"/>
      <c r="L2" s="606"/>
      <c r="M2" s="606"/>
      <c r="N2" s="606"/>
    </row>
    <row r="3" spans="3:5" ht="15" customHeight="1">
      <c r="C3" s="244"/>
      <c r="E3" s="245"/>
    </row>
    <row r="4" spans="1:14" s="246" customFormat="1" ht="20.25" customHeight="1">
      <c r="A4" s="576" t="s">
        <v>113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</row>
    <row r="5" spans="1:14" s="247" customFormat="1" ht="20.25" customHeight="1">
      <c r="A5" s="577" t="s">
        <v>172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</row>
    <row r="6" spans="1:14" s="247" customFormat="1" ht="20.25" customHeight="1">
      <c r="A6" s="577" t="s">
        <v>2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</row>
    <row r="7" ht="16.5" thickBot="1"/>
    <row r="8" spans="1:14" ht="20.25" customHeight="1">
      <c r="A8" s="468" t="s">
        <v>114</v>
      </c>
      <c r="B8" s="569" t="s">
        <v>122</v>
      </c>
      <c r="C8" s="569" t="s">
        <v>115</v>
      </c>
      <c r="D8" s="587" t="s">
        <v>116</v>
      </c>
      <c r="E8" s="578" t="s">
        <v>117</v>
      </c>
      <c r="F8" s="579"/>
      <c r="G8" s="579"/>
      <c r="H8" s="579"/>
      <c r="I8" s="579"/>
      <c r="J8" s="579"/>
      <c r="K8" s="579"/>
      <c r="L8" s="579"/>
      <c r="M8" s="579"/>
      <c r="N8" s="580"/>
    </row>
    <row r="9" spans="1:14" ht="17.25" customHeight="1" thickBot="1">
      <c r="A9" s="469"/>
      <c r="B9" s="570"/>
      <c r="C9" s="570"/>
      <c r="D9" s="446"/>
      <c r="E9" s="556" t="s">
        <v>11</v>
      </c>
      <c r="F9" s="585" t="s">
        <v>118</v>
      </c>
      <c r="G9" s="514"/>
      <c r="H9" s="514"/>
      <c r="I9" s="514"/>
      <c r="J9" s="514"/>
      <c r="K9" s="514"/>
      <c r="L9" s="514"/>
      <c r="M9" s="514"/>
      <c r="N9" s="586"/>
    </row>
    <row r="10" spans="1:14" ht="17.25" customHeight="1">
      <c r="A10" s="469"/>
      <c r="B10" s="570"/>
      <c r="C10" s="570"/>
      <c r="D10" s="446"/>
      <c r="E10" s="581"/>
      <c r="F10" s="588" t="s">
        <v>12</v>
      </c>
      <c r="G10" s="589"/>
      <c r="H10" s="589"/>
      <c r="I10" s="565"/>
      <c r="J10" s="588" t="s">
        <v>13</v>
      </c>
      <c r="K10" s="589"/>
      <c r="L10" s="589"/>
      <c r="M10" s="589"/>
      <c r="N10" s="565"/>
    </row>
    <row r="11" spans="1:14" ht="15" customHeight="1">
      <c r="A11" s="469"/>
      <c r="B11" s="570"/>
      <c r="C11" s="570"/>
      <c r="D11" s="446"/>
      <c r="E11" s="581"/>
      <c r="F11" s="256">
        <v>2013</v>
      </c>
      <c r="G11" s="257">
        <v>2014</v>
      </c>
      <c r="H11" s="257">
        <v>2015</v>
      </c>
      <c r="I11" s="258">
        <v>2016</v>
      </c>
      <c r="J11" s="256">
        <v>2017</v>
      </c>
      <c r="K11" s="257">
        <v>2018</v>
      </c>
      <c r="L11" s="257">
        <v>2019</v>
      </c>
      <c r="M11" s="257">
        <v>2020</v>
      </c>
      <c r="N11" s="258">
        <v>2021</v>
      </c>
    </row>
    <row r="12" spans="1:14" s="249" customFormat="1" ht="16.5" thickBot="1">
      <c r="A12" s="278" t="s">
        <v>102</v>
      </c>
      <c r="B12" s="252" t="s">
        <v>123</v>
      </c>
      <c r="C12" s="253" t="s">
        <v>124</v>
      </c>
      <c r="D12" s="252" t="s">
        <v>125</v>
      </c>
      <c r="E12" s="254" t="s">
        <v>126</v>
      </c>
      <c r="F12" s="251">
        <v>1</v>
      </c>
      <c r="G12" s="252">
        <v>2</v>
      </c>
      <c r="H12" s="252">
        <v>3</v>
      </c>
      <c r="I12" s="255">
        <v>4</v>
      </c>
      <c r="J12" s="251">
        <v>5</v>
      </c>
      <c r="K12" s="252">
        <v>6</v>
      </c>
      <c r="L12" s="252">
        <v>7</v>
      </c>
      <c r="M12" s="252">
        <v>8</v>
      </c>
      <c r="N12" s="255">
        <v>9</v>
      </c>
    </row>
    <row r="13" spans="1:14" s="249" customFormat="1" ht="16.5" thickBot="1">
      <c r="A13" s="259"/>
      <c r="B13" s="607" t="s">
        <v>119</v>
      </c>
      <c r="C13" s="608"/>
      <c r="D13" s="260"/>
      <c r="E13" s="261"/>
      <c r="F13" s="259"/>
      <c r="G13" s="260"/>
      <c r="H13" s="260"/>
      <c r="I13" s="262"/>
      <c r="J13" s="259"/>
      <c r="K13" s="260"/>
      <c r="L13" s="260"/>
      <c r="M13" s="260"/>
      <c r="N13" s="262"/>
    </row>
    <row r="14" spans="1:14" s="249" customFormat="1" ht="27" customHeight="1">
      <c r="A14" s="279"/>
      <c r="B14" s="590" t="s">
        <v>130</v>
      </c>
      <c r="C14" s="591"/>
      <c r="D14" s="274" t="s">
        <v>120</v>
      </c>
      <c r="E14" s="270">
        <f>SUM(F14:N14)</f>
        <v>634300.4382320733</v>
      </c>
      <c r="F14" s="271">
        <f>SUM(F15:F20)</f>
        <v>81104.95386</v>
      </c>
      <c r="G14" s="272">
        <f aca="true" t="shared" si="0" ref="G14:N14">SUM(G15:G20)</f>
        <v>63358.63899</v>
      </c>
      <c r="H14" s="272">
        <f t="shared" si="0"/>
        <v>59444.429644</v>
      </c>
      <c r="I14" s="273">
        <f t="shared" si="0"/>
        <v>56474.15770802965</v>
      </c>
      <c r="J14" s="271">
        <f t="shared" si="0"/>
        <v>73707.7355193187</v>
      </c>
      <c r="K14" s="272">
        <f t="shared" si="0"/>
        <v>71897.40410916272</v>
      </c>
      <c r="L14" s="272">
        <f t="shared" si="0"/>
        <v>75060.13639847797</v>
      </c>
      <c r="M14" s="272">
        <f t="shared" si="0"/>
        <v>78018.79934009122</v>
      </c>
      <c r="N14" s="273">
        <f t="shared" si="0"/>
        <v>75234.18266299322</v>
      </c>
    </row>
    <row r="15" spans="1:14" s="249" customFormat="1" ht="24" customHeight="1">
      <c r="A15" s="282">
        <v>1</v>
      </c>
      <c r="B15" s="592" t="s">
        <v>108</v>
      </c>
      <c r="C15" s="593"/>
      <c r="D15" s="3" t="s">
        <v>120</v>
      </c>
      <c r="E15" s="263">
        <f aca="true" t="shared" si="1" ref="E15:E20">SUM(F15:N15)</f>
        <v>484910.80000000005</v>
      </c>
      <c r="F15" s="264">
        <f>'Д.3_Напрями та заходи'!H74</f>
        <v>63823.6</v>
      </c>
      <c r="G15" s="265">
        <f>'Д.3_Напрями та заходи'!I74</f>
        <v>51333.4</v>
      </c>
      <c r="H15" s="265">
        <f>'Д.3_Напрями та заходи'!J74</f>
        <v>47683.4</v>
      </c>
      <c r="I15" s="266">
        <f>'Д.3_Напрями та заходи'!K74</f>
        <v>43423.4</v>
      </c>
      <c r="J15" s="264">
        <f>'Д.3_Напрями та заходи'!L74</f>
        <v>53093.4</v>
      </c>
      <c r="K15" s="265">
        <f>'Д.3_Напрями та заходи'!M74</f>
        <v>52913.4</v>
      </c>
      <c r="L15" s="265">
        <f>'Д.3_Напрями та заходи'!N74</f>
        <v>55093.4</v>
      </c>
      <c r="M15" s="265">
        <f>'Д.3_Напрями та заходи'!O74</f>
        <v>58063.4</v>
      </c>
      <c r="N15" s="266">
        <f>'Д.3_Напрями та заходи'!P74</f>
        <v>59483.4</v>
      </c>
    </row>
    <row r="16" spans="1:14" s="249" customFormat="1" ht="24" customHeight="1">
      <c r="A16" s="282">
        <v>2</v>
      </c>
      <c r="B16" s="592" t="s">
        <v>112</v>
      </c>
      <c r="C16" s="593"/>
      <c r="D16" s="3" t="s">
        <v>120</v>
      </c>
      <c r="E16" s="263">
        <f t="shared" si="1"/>
        <v>52883.148</v>
      </c>
      <c r="F16" s="264">
        <f>'Д.3_Напрями та заходи'!H75</f>
        <v>3663.148</v>
      </c>
      <c r="G16" s="265">
        <f>'Д.3_Напрями та заходи'!I75</f>
        <v>900</v>
      </c>
      <c r="H16" s="265">
        <f>'Д.3_Напрями та заходи'!J75</f>
        <v>1460</v>
      </c>
      <c r="I16" s="266">
        <f>'Д.3_Напрями та заходи'!K75</f>
        <v>4170</v>
      </c>
      <c r="J16" s="264">
        <f>'Д.3_Напрями та заходи'!L75</f>
        <v>9150</v>
      </c>
      <c r="K16" s="265">
        <f>'Д.3_Напрями та заходи'!M75</f>
        <v>9330</v>
      </c>
      <c r="L16" s="265">
        <f>'Д.3_Напрями та заходи'!N75</f>
        <v>8340</v>
      </c>
      <c r="M16" s="265">
        <f>'Д.3_Напрями та заходи'!O75</f>
        <v>7880</v>
      </c>
      <c r="N16" s="266">
        <f>'Д.3_Напрями та заходи'!P75</f>
        <v>7990</v>
      </c>
    </row>
    <row r="17" spans="1:14" s="249" customFormat="1" ht="24" customHeight="1">
      <c r="A17" s="282">
        <v>3</v>
      </c>
      <c r="B17" s="592" t="s">
        <v>109</v>
      </c>
      <c r="C17" s="593"/>
      <c r="D17" s="3" t="s">
        <v>120</v>
      </c>
      <c r="E17" s="263">
        <f t="shared" si="1"/>
        <v>42487.310472000005</v>
      </c>
      <c r="F17" s="264">
        <f>'Д.3_Напрями та заходи'!H76</f>
        <v>8104.857</v>
      </c>
      <c r="G17" s="265">
        <f>'Д.3_Напрями та заходи'!I76</f>
        <v>6036.947969999999</v>
      </c>
      <c r="H17" s="265">
        <f>'Д.3_Напрями та заходи'!J76</f>
        <v>5075.721541999999</v>
      </c>
      <c r="I17" s="266">
        <f>'Д.3_Напрями та заходи'!K76</f>
        <v>3475.0496940000003</v>
      </c>
      <c r="J17" s="264">
        <f>'Д.3_Напрями та заходи'!L76</f>
        <v>6014.929218</v>
      </c>
      <c r="K17" s="265">
        <f>'Д.3_Напрями та заходи'!M76</f>
        <v>4014.890092</v>
      </c>
      <c r="L17" s="265">
        <f>'Д.3_Напрями та заходи'!N76</f>
        <v>3605.116094</v>
      </c>
      <c r="M17" s="265">
        <f>'Д.3_Напрями та заходи'!O76</f>
        <v>3942.237794</v>
      </c>
      <c r="N17" s="266">
        <f>'Д.3_Напрями та заходи'!P76</f>
        <v>2217.561068</v>
      </c>
    </row>
    <row r="18" spans="1:14" s="249" customFormat="1" ht="24" customHeight="1">
      <c r="A18" s="282">
        <v>4</v>
      </c>
      <c r="B18" s="592" t="s">
        <v>110</v>
      </c>
      <c r="C18" s="593"/>
      <c r="D18" s="3" t="s">
        <v>120</v>
      </c>
      <c r="E18" s="263">
        <f t="shared" si="1"/>
        <v>9458.271796</v>
      </c>
      <c r="F18" s="264">
        <f>'Д.3_Напрями та заходи'!H77</f>
        <v>1063.538</v>
      </c>
      <c r="G18" s="265">
        <f>'Д.3_Напрями та заходи'!I77</f>
        <v>1062.255388</v>
      </c>
      <c r="H18" s="265">
        <f>'Д.3_Напрями та заходи'!J77</f>
        <v>1086.999528</v>
      </c>
      <c r="I18" s="266">
        <f>'Д.3_Напрями та заходи'!K77</f>
        <v>956.9114199999999</v>
      </c>
      <c r="J18" s="264">
        <f>'Д.3_Напрями та заходи'!L77</f>
        <v>1048.292002</v>
      </c>
      <c r="K18" s="265">
        <f>'Д.3_Напрями та заходи'!M77</f>
        <v>997.421212</v>
      </c>
      <c r="L18" s="265">
        <f>'Д.3_Напрями та заходи'!N77</f>
        <v>1362.558988</v>
      </c>
      <c r="M18" s="265">
        <f>'Д.3_Напрями та заходи'!O77</f>
        <v>1045.080268</v>
      </c>
      <c r="N18" s="266">
        <f>'Д.3_Напрями та заходи'!P77</f>
        <v>835.2149900000001</v>
      </c>
    </row>
    <row r="19" spans="1:14" s="249" customFormat="1" ht="24" customHeight="1">
      <c r="A19" s="282">
        <v>5</v>
      </c>
      <c r="B19" s="592" t="s">
        <v>28</v>
      </c>
      <c r="C19" s="593"/>
      <c r="D19" s="3" t="s">
        <v>120</v>
      </c>
      <c r="E19" s="263">
        <f t="shared" si="1"/>
        <v>4476.126086073481</v>
      </c>
      <c r="F19" s="264">
        <f>'Д.3_Напрями та заходи'!H78</f>
        <v>763.6708600000001</v>
      </c>
      <c r="G19" s="265">
        <f>'Д.3_Напрями та заходи'!I78</f>
        <v>544.124784</v>
      </c>
      <c r="H19" s="265">
        <f>'Д.3_Напрями та заходи'!J78</f>
        <v>473.9972239999999</v>
      </c>
      <c r="I19" s="266">
        <f>'Д.3_Напрями та заходи'!K78</f>
        <v>415.30024802965244</v>
      </c>
      <c r="J19" s="264">
        <f>'Д.3_Напрями та заходи'!L78</f>
        <v>428.59688531869</v>
      </c>
      <c r="K19" s="265">
        <f>'Д.3_Напрями та заходи'!M78</f>
        <v>443.5927511627221</v>
      </c>
      <c r="L19" s="265">
        <f>'Д.3_Напрями та заходи'!N78</f>
        <v>441.0114424779563</v>
      </c>
      <c r="M19" s="265">
        <f>'Д.3_Напрями та заходи'!O78</f>
        <v>461.2018260912272</v>
      </c>
      <c r="N19" s="266">
        <f>'Д.3_Напрями та заходи'!P78</f>
        <v>504.6300649932333</v>
      </c>
    </row>
    <row r="20" spans="1:14" s="249" customFormat="1" ht="24" customHeight="1" thickBot="1">
      <c r="A20" s="387">
        <v>6</v>
      </c>
      <c r="B20" s="600" t="s">
        <v>111</v>
      </c>
      <c r="C20" s="601"/>
      <c r="D20" s="5" t="s">
        <v>120</v>
      </c>
      <c r="E20" s="263">
        <f t="shared" si="1"/>
        <v>40084.781877999994</v>
      </c>
      <c r="F20" s="267">
        <f>'Д.3_Напрями та заходи'!H79</f>
        <v>3686.1400000000003</v>
      </c>
      <c r="G20" s="268">
        <f>'Д.3_Напрями та заходи'!I79</f>
        <v>3481.9108479999995</v>
      </c>
      <c r="H20" s="268">
        <f>'Д.3_Напрями та заходи'!J79</f>
        <v>3664.31135</v>
      </c>
      <c r="I20" s="269">
        <f>'Д.3_Напрями та заходи'!K79</f>
        <v>4033.496346</v>
      </c>
      <c r="J20" s="267">
        <f>'Д.3_Напрями та заходи'!L79</f>
        <v>3972.517414</v>
      </c>
      <c r="K20" s="268">
        <f>'Д.3_Напрями та заходи'!M79</f>
        <v>4198.1000540000005</v>
      </c>
      <c r="L20" s="268">
        <f>'Д.3_Напрями та заходи'!N79</f>
        <v>6218.049873999999</v>
      </c>
      <c r="M20" s="268">
        <f>'Д.3_Напрями та заходи'!O79</f>
        <v>6626.879451999999</v>
      </c>
      <c r="N20" s="269">
        <f>'Д.3_Напрями та заходи'!P79</f>
        <v>4203.37654</v>
      </c>
    </row>
    <row r="21" spans="1:14" s="249" customFormat="1" ht="16.5" thickBot="1">
      <c r="A21" s="259"/>
      <c r="B21" s="607" t="s">
        <v>121</v>
      </c>
      <c r="C21" s="608"/>
      <c r="D21" s="260"/>
      <c r="E21" s="261"/>
      <c r="F21" s="259"/>
      <c r="G21" s="260"/>
      <c r="H21" s="260"/>
      <c r="I21" s="262"/>
      <c r="J21" s="308"/>
      <c r="K21" s="260"/>
      <c r="L21" s="260"/>
      <c r="M21" s="260"/>
      <c r="N21" s="262"/>
    </row>
    <row r="22" spans="1:14" s="249" customFormat="1" ht="18" customHeight="1" thickBot="1">
      <c r="A22" s="342" t="s">
        <v>14</v>
      </c>
      <c r="B22" s="582" t="s">
        <v>15</v>
      </c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4"/>
    </row>
    <row r="23" spans="1:14" s="249" customFormat="1" ht="51" customHeight="1">
      <c r="A23" s="280" t="s">
        <v>127</v>
      </c>
      <c r="B23" s="275" t="s">
        <v>16</v>
      </c>
      <c r="C23" s="276" t="s">
        <v>131</v>
      </c>
      <c r="D23" s="284" t="s">
        <v>132</v>
      </c>
      <c r="E23" s="314">
        <v>269</v>
      </c>
      <c r="F23" s="289">
        <v>269</v>
      </c>
      <c r="G23" s="290">
        <v>269</v>
      </c>
      <c r="H23" s="290">
        <v>269</v>
      </c>
      <c r="I23" s="291">
        <v>269</v>
      </c>
      <c r="J23" s="310">
        <v>269</v>
      </c>
      <c r="K23" s="290">
        <v>269</v>
      </c>
      <c r="L23" s="290">
        <v>269</v>
      </c>
      <c r="M23" s="290">
        <v>269</v>
      </c>
      <c r="N23" s="291">
        <v>269</v>
      </c>
    </row>
    <row r="24" spans="1:14" s="249" customFormat="1" ht="51" customHeight="1">
      <c r="A24" s="281" t="s">
        <v>128</v>
      </c>
      <c r="B24" s="283" t="s">
        <v>133</v>
      </c>
      <c r="C24" s="285" t="s">
        <v>134</v>
      </c>
      <c r="D24" s="286" t="s">
        <v>135</v>
      </c>
      <c r="E24" s="315">
        <f>SUM(F24:N24)</f>
        <v>28.6</v>
      </c>
      <c r="F24" s="292">
        <v>1.6</v>
      </c>
      <c r="G24" s="293">
        <v>2</v>
      </c>
      <c r="H24" s="293">
        <v>2</v>
      </c>
      <c r="I24" s="294">
        <v>2.2</v>
      </c>
      <c r="J24" s="311">
        <v>2.4</v>
      </c>
      <c r="K24" s="293">
        <v>3.4</v>
      </c>
      <c r="L24" s="293">
        <v>6</v>
      </c>
      <c r="M24" s="293">
        <v>6</v>
      </c>
      <c r="N24" s="294">
        <v>3</v>
      </c>
    </row>
    <row r="25" spans="1:14" s="249" customFormat="1" ht="48.75" customHeight="1" thickBot="1">
      <c r="A25" s="301" t="s">
        <v>129</v>
      </c>
      <c r="B25" s="302" t="s">
        <v>136</v>
      </c>
      <c r="C25" s="303" t="s">
        <v>137</v>
      </c>
      <c r="D25" s="304" t="s">
        <v>138</v>
      </c>
      <c r="E25" s="316">
        <f>SUM(F25:N25)</f>
        <v>66.5</v>
      </c>
      <c r="F25" s="305">
        <v>6.5</v>
      </c>
      <c r="G25" s="306">
        <v>7.5</v>
      </c>
      <c r="H25" s="306">
        <v>7.5</v>
      </c>
      <c r="I25" s="307">
        <v>7.5</v>
      </c>
      <c r="J25" s="312">
        <v>7.5</v>
      </c>
      <c r="K25" s="306">
        <v>7.5</v>
      </c>
      <c r="L25" s="306">
        <v>7.5</v>
      </c>
      <c r="M25" s="306">
        <v>7.5</v>
      </c>
      <c r="N25" s="307">
        <v>7.5</v>
      </c>
    </row>
    <row r="26" spans="1:14" s="249" customFormat="1" ht="18" customHeight="1" thickBot="1">
      <c r="A26" s="341" t="s">
        <v>38</v>
      </c>
      <c r="B26" s="602" t="s">
        <v>39</v>
      </c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4"/>
    </row>
    <row r="27" spans="1:14" s="249" customFormat="1" ht="47.25" customHeight="1">
      <c r="A27" s="594" t="s">
        <v>139</v>
      </c>
      <c r="B27" s="597" t="s">
        <v>146</v>
      </c>
      <c r="C27" s="318" t="s">
        <v>140</v>
      </c>
      <c r="D27" s="319" t="s">
        <v>141</v>
      </c>
      <c r="E27" s="325">
        <f aca="true" t="shared" si="2" ref="E27:E36">SUM(F27:N27)</f>
        <v>2</v>
      </c>
      <c r="F27" s="326">
        <v>1</v>
      </c>
      <c r="G27" s="327"/>
      <c r="H27" s="327"/>
      <c r="I27" s="328">
        <v>1</v>
      </c>
      <c r="J27" s="329"/>
      <c r="K27" s="327"/>
      <c r="L27" s="327"/>
      <c r="M27" s="327"/>
      <c r="N27" s="328"/>
    </row>
    <row r="28" spans="1:14" s="249" customFormat="1" ht="51.75" customHeight="1">
      <c r="A28" s="595"/>
      <c r="B28" s="599"/>
      <c r="C28" s="317" t="s">
        <v>142</v>
      </c>
      <c r="D28" s="250" t="s">
        <v>143</v>
      </c>
      <c r="E28" s="330">
        <f t="shared" si="2"/>
        <v>2.3600000000000003</v>
      </c>
      <c r="F28" s="287">
        <v>0.9</v>
      </c>
      <c r="G28" s="286"/>
      <c r="H28" s="286">
        <v>1</v>
      </c>
      <c r="I28" s="288">
        <v>0.05</v>
      </c>
      <c r="J28" s="322">
        <v>0.07</v>
      </c>
      <c r="K28" s="286">
        <v>0.075</v>
      </c>
      <c r="L28" s="286">
        <v>0.08</v>
      </c>
      <c r="M28" s="286">
        <v>0.09</v>
      </c>
      <c r="N28" s="288">
        <v>0.095</v>
      </c>
    </row>
    <row r="29" spans="1:14" s="249" customFormat="1" ht="50.25" customHeight="1">
      <c r="A29" s="595"/>
      <c r="B29" s="599" t="s">
        <v>147</v>
      </c>
      <c r="C29" s="317" t="s">
        <v>144</v>
      </c>
      <c r="D29" s="250" t="s">
        <v>143</v>
      </c>
      <c r="E29" s="330">
        <f t="shared" si="2"/>
        <v>2.42</v>
      </c>
      <c r="F29" s="287">
        <v>0.25</v>
      </c>
      <c r="G29" s="286">
        <v>0.28</v>
      </c>
      <c r="H29" s="286">
        <v>0.3</v>
      </c>
      <c r="I29" s="288">
        <v>0.2</v>
      </c>
      <c r="J29" s="322">
        <v>0.22</v>
      </c>
      <c r="K29" s="286">
        <v>0.2</v>
      </c>
      <c r="L29" s="286">
        <v>0.22</v>
      </c>
      <c r="M29" s="286">
        <v>0.25</v>
      </c>
      <c r="N29" s="288">
        <v>0.5</v>
      </c>
    </row>
    <row r="30" spans="1:14" s="249" customFormat="1" ht="51.75" customHeight="1" thickBot="1">
      <c r="A30" s="596"/>
      <c r="B30" s="598"/>
      <c r="C30" s="320" t="s">
        <v>145</v>
      </c>
      <c r="D30" s="277" t="s">
        <v>143</v>
      </c>
      <c r="E30" s="316">
        <f t="shared" si="2"/>
        <v>27.150000000000002</v>
      </c>
      <c r="F30" s="324">
        <v>3.5</v>
      </c>
      <c r="G30" s="304">
        <v>2.85</v>
      </c>
      <c r="H30" s="304">
        <v>3.1</v>
      </c>
      <c r="I30" s="321">
        <v>3</v>
      </c>
      <c r="J30" s="323">
        <v>2.8</v>
      </c>
      <c r="K30" s="304">
        <v>3.1</v>
      </c>
      <c r="L30" s="304">
        <v>2.5</v>
      </c>
      <c r="M30" s="304">
        <v>2.8</v>
      </c>
      <c r="N30" s="321">
        <v>3.5</v>
      </c>
    </row>
    <row r="31" spans="1:14" s="249" customFormat="1" ht="51.75" customHeight="1">
      <c r="A31" s="594" t="s">
        <v>148</v>
      </c>
      <c r="B31" s="597" t="s">
        <v>47</v>
      </c>
      <c r="C31" s="331" t="s">
        <v>149</v>
      </c>
      <c r="D31" s="319" t="s">
        <v>150</v>
      </c>
      <c r="E31" s="313">
        <f t="shared" si="2"/>
        <v>135</v>
      </c>
      <c r="F31" s="298">
        <v>20</v>
      </c>
      <c r="G31" s="299">
        <v>20</v>
      </c>
      <c r="H31" s="299">
        <v>20</v>
      </c>
      <c r="I31" s="300">
        <v>20</v>
      </c>
      <c r="J31" s="309">
        <v>15</v>
      </c>
      <c r="K31" s="299">
        <v>10</v>
      </c>
      <c r="L31" s="299">
        <v>10</v>
      </c>
      <c r="M31" s="299">
        <v>10</v>
      </c>
      <c r="N31" s="300">
        <v>10</v>
      </c>
    </row>
    <row r="32" spans="1:14" s="249" customFormat="1" ht="66.75" customHeight="1" thickBot="1">
      <c r="A32" s="596"/>
      <c r="B32" s="598"/>
      <c r="C32" s="332" t="s">
        <v>151</v>
      </c>
      <c r="D32" s="277" t="s">
        <v>150</v>
      </c>
      <c r="E32" s="316">
        <f t="shared" si="2"/>
        <v>50</v>
      </c>
      <c r="F32" s="305">
        <v>6</v>
      </c>
      <c r="G32" s="306">
        <v>6</v>
      </c>
      <c r="H32" s="306">
        <v>5</v>
      </c>
      <c r="I32" s="307">
        <v>6</v>
      </c>
      <c r="J32" s="312">
        <v>7</v>
      </c>
      <c r="K32" s="306">
        <v>5</v>
      </c>
      <c r="L32" s="306">
        <v>5</v>
      </c>
      <c r="M32" s="306">
        <v>5</v>
      </c>
      <c r="N32" s="307">
        <v>5</v>
      </c>
    </row>
    <row r="33" spans="1:14" s="249" customFormat="1" ht="30.75" customHeight="1">
      <c r="A33" s="594" t="s">
        <v>152</v>
      </c>
      <c r="B33" s="597" t="s">
        <v>51</v>
      </c>
      <c r="C33" s="331" t="s">
        <v>153</v>
      </c>
      <c r="D33" s="343" t="s">
        <v>141</v>
      </c>
      <c r="E33" s="325">
        <f t="shared" si="2"/>
        <v>4</v>
      </c>
      <c r="F33" s="326"/>
      <c r="G33" s="327">
        <v>1</v>
      </c>
      <c r="H33" s="327"/>
      <c r="I33" s="328">
        <v>1</v>
      </c>
      <c r="J33" s="329"/>
      <c r="K33" s="327">
        <v>1</v>
      </c>
      <c r="L33" s="327"/>
      <c r="M33" s="327">
        <v>1</v>
      </c>
      <c r="N33" s="328"/>
    </row>
    <row r="34" spans="1:14" s="249" customFormat="1" ht="31.5" customHeight="1">
      <c r="A34" s="595"/>
      <c r="B34" s="599"/>
      <c r="C34" s="285" t="s">
        <v>154</v>
      </c>
      <c r="D34" s="344" t="s">
        <v>141</v>
      </c>
      <c r="E34" s="333">
        <f t="shared" si="2"/>
        <v>20</v>
      </c>
      <c r="F34" s="295">
        <v>2</v>
      </c>
      <c r="G34" s="296">
        <v>2</v>
      </c>
      <c r="H34" s="296">
        <v>2</v>
      </c>
      <c r="I34" s="297">
        <v>3</v>
      </c>
      <c r="J34" s="334">
        <v>3</v>
      </c>
      <c r="K34" s="296">
        <v>2</v>
      </c>
      <c r="L34" s="296">
        <v>2</v>
      </c>
      <c r="M34" s="296">
        <v>2</v>
      </c>
      <c r="N34" s="297">
        <v>2</v>
      </c>
    </row>
    <row r="35" spans="1:14" s="249" customFormat="1" ht="33" customHeight="1">
      <c r="A35" s="595"/>
      <c r="B35" s="599"/>
      <c r="C35" s="285" t="s">
        <v>155</v>
      </c>
      <c r="D35" s="344" t="s">
        <v>141</v>
      </c>
      <c r="E35" s="333">
        <f t="shared" si="2"/>
        <v>6</v>
      </c>
      <c r="F35" s="295"/>
      <c r="G35" s="296"/>
      <c r="H35" s="296"/>
      <c r="I35" s="297"/>
      <c r="J35" s="334">
        <v>2</v>
      </c>
      <c r="K35" s="296">
        <v>1</v>
      </c>
      <c r="L35" s="296"/>
      <c r="M35" s="296">
        <v>1</v>
      </c>
      <c r="N35" s="297">
        <v>2</v>
      </c>
    </row>
    <row r="36" spans="1:14" s="249" customFormat="1" ht="18" customHeight="1" thickBot="1">
      <c r="A36" s="595"/>
      <c r="B36" s="599"/>
      <c r="C36" s="335" t="s">
        <v>156</v>
      </c>
      <c r="D36" s="345" t="s">
        <v>141</v>
      </c>
      <c r="E36" s="336">
        <f t="shared" si="2"/>
        <v>6</v>
      </c>
      <c r="F36" s="337"/>
      <c r="G36" s="338"/>
      <c r="H36" s="338"/>
      <c r="I36" s="339"/>
      <c r="J36" s="340">
        <v>4</v>
      </c>
      <c r="K36" s="338"/>
      <c r="L36" s="338">
        <v>2</v>
      </c>
      <c r="M36" s="338"/>
      <c r="N36" s="339"/>
    </row>
    <row r="37" spans="1:14" s="249" customFormat="1" ht="18" customHeight="1" thickBot="1">
      <c r="A37" s="341" t="s">
        <v>60</v>
      </c>
      <c r="B37" s="602" t="s">
        <v>61</v>
      </c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4"/>
    </row>
    <row r="38" spans="1:14" s="249" customFormat="1" ht="31.5" customHeight="1">
      <c r="A38" s="594" t="s">
        <v>157</v>
      </c>
      <c r="B38" s="597" t="s">
        <v>62</v>
      </c>
      <c r="C38" s="346" t="s">
        <v>158</v>
      </c>
      <c r="D38" s="347" t="s">
        <v>159</v>
      </c>
      <c r="E38" s="350">
        <f aca="true" t="shared" si="3" ref="E38:E45">SUM(F38:N38)</f>
        <v>110.15</v>
      </c>
      <c r="F38" s="351">
        <f>'[9]Р.1_ЕО Дніпра'!$H$15</f>
        <v>0.30000000000000004</v>
      </c>
      <c r="G38" s="352">
        <f>'[9]Р.1_ЕО Дніпра'!$I$15</f>
        <v>0.5</v>
      </c>
      <c r="H38" s="352">
        <f>'[9]Р.1_ЕО Дніпра'!$J$15</f>
        <v>0</v>
      </c>
      <c r="I38" s="353">
        <f>'[9]Р.1_ЕО Дніпра'!$K$15</f>
        <v>0</v>
      </c>
      <c r="J38" s="354">
        <f>'[9]Р.1_ЕО Дніпра'!$L$15</f>
        <v>0</v>
      </c>
      <c r="K38" s="352">
        <f>'[9]Р.1_ЕО Дніпра'!$M$15</f>
        <v>3.1</v>
      </c>
      <c r="L38" s="352">
        <f>'[9]Р.1_ЕО Дніпра'!$N$15</f>
        <v>0.8</v>
      </c>
      <c r="M38" s="352">
        <f>'[9]Р.1_ЕО Дніпра'!$O$15</f>
        <v>0</v>
      </c>
      <c r="N38" s="353">
        <f>'[9]Р.1_ЕО Дніпра'!$P$15</f>
        <v>105.45</v>
      </c>
    </row>
    <row r="39" spans="1:14" s="249" customFormat="1" ht="47.25" customHeight="1">
      <c r="A39" s="595"/>
      <c r="B39" s="599"/>
      <c r="C39" s="283" t="s">
        <v>160</v>
      </c>
      <c r="D39" s="348" t="s">
        <v>143</v>
      </c>
      <c r="E39" s="330">
        <f t="shared" si="3"/>
        <v>24.95</v>
      </c>
      <c r="F39" s="355">
        <f>'[10]1.ЕО Дніпра-ЗВЕДЕНА'!$F$14</f>
        <v>1.9</v>
      </c>
      <c r="G39" s="356">
        <f>'[10]1.ЕО Дніпра-ЗВЕДЕНА'!$G$14</f>
        <v>1.7</v>
      </c>
      <c r="H39" s="356">
        <f>'[10]1.ЕО Дніпра-ЗВЕДЕНА'!$H$14</f>
        <v>5.8</v>
      </c>
      <c r="I39" s="357">
        <f>'[10]1.ЕО Дніпра-ЗВЕДЕНА'!$I$14</f>
        <v>3.5</v>
      </c>
      <c r="J39" s="358">
        <f>'[10]1.ЕО Дніпра-ЗВЕДЕНА'!$J$14</f>
        <v>5.5</v>
      </c>
      <c r="K39" s="356">
        <f>'[10]1.ЕО Дніпра-ЗВЕДЕНА'!$K$14</f>
        <v>2.05</v>
      </c>
      <c r="L39" s="356">
        <f>'[10]1.ЕО Дніпра-ЗВЕДЕНА'!$L$14</f>
        <v>1.5</v>
      </c>
      <c r="M39" s="356">
        <f>'[10]1.ЕО Дніпра-ЗВЕДЕНА'!$M$14</f>
        <v>1.5</v>
      </c>
      <c r="N39" s="357">
        <f>'[10]1.ЕО Дніпра-ЗВЕДЕНА'!$N$14</f>
        <v>1.5</v>
      </c>
    </row>
    <row r="40" spans="1:14" s="249" customFormat="1" ht="34.5" customHeight="1">
      <c r="A40" s="595"/>
      <c r="B40" s="599"/>
      <c r="C40" s="283" t="s">
        <v>161</v>
      </c>
      <c r="D40" s="348" t="s">
        <v>159</v>
      </c>
      <c r="E40" s="330">
        <f t="shared" si="3"/>
        <v>3.900000000000001</v>
      </c>
      <c r="F40" s="355">
        <f>'[4]2.ЕО Дніпра-ЗВЕДЕНА'!$F$14</f>
        <v>1.3</v>
      </c>
      <c r="G40" s="356">
        <f>'[4]2.ЕО Дніпра-ЗВЕДЕНА'!$G$14</f>
        <v>0.9</v>
      </c>
      <c r="H40" s="356">
        <f>'[4]2.ЕО Дніпра-ЗВЕДЕНА'!$H$14</f>
        <v>0.1</v>
      </c>
      <c r="I40" s="357">
        <f>'[4]2.ЕО Дніпра-ЗВЕДЕНА'!$I$14</f>
        <v>0.1</v>
      </c>
      <c r="J40" s="358">
        <f>'[4]2.ЕО Дніпра-ЗВЕДЕНА'!$J$14</f>
        <v>1.08</v>
      </c>
      <c r="K40" s="356">
        <f>'[4]2.ЕО Дніпра-ЗВЕДЕНА'!$K$14</f>
        <v>0.18</v>
      </c>
      <c r="L40" s="356">
        <f>'[4]2.ЕО Дніпра-ЗВЕДЕНА'!$L$14</f>
        <v>0.08</v>
      </c>
      <c r="M40" s="356">
        <f>'[4]2.ЕО Дніпра-ЗВЕДЕНА'!$M$14</f>
        <v>0.08</v>
      </c>
      <c r="N40" s="357">
        <f>'[4]2.ЕО Дніпра-ЗВЕДЕНА'!$N$14</f>
        <v>0.08</v>
      </c>
    </row>
    <row r="41" spans="1:14" s="249" customFormat="1" ht="48" customHeight="1" thickBot="1">
      <c r="A41" s="596"/>
      <c r="B41" s="598"/>
      <c r="C41" s="302" t="s">
        <v>162</v>
      </c>
      <c r="D41" s="349" t="s">
        <v>143</v>
      </c>
      <c r="E41" s="359">
        <f t="shared" si="3"/>
        <v>10.655</v>
      </c>
      <c r="F41" s="360">
        <f>'[5]Р.2_ЕО Дніпра-ЗВЕДЕНА'!$G$14</f>
        <v>2.755</v>
      </c>
      <c r="G41" s="361">
        <f>'[5]Р.2_ЕО Дніпра-ЗВЕДЕНА'!$H$14</f>
        <v>2.725</v>
      </c>
      <c r="H41" s="361">
        <f>'[5]Р.2_ЕО Дніпра-ЗВЕДЕНА'!$I$14</f>
        <v>1.0550000000000002</v>
      </c>
      <c r="I41" s="362">
        <f>'[5]Р.2_ЕО Дніпра-ЗВЕДЕНА'!$J$14</f>
        <v>0.99</v>
      </c>
      <c r="J41" s="363">
        <f>'[5]Р.2_ЕО Дніпра-ЗВЕДЕНА'!$K$14</f>
        <v>1.0550000000000002</v>
      </c>
      <c r="K41" s="361">
        <f>'[5]Р.2_ЕО Дніпра-ЗВЕДЕНА'!$L$14</f>
        <v>1.075</v>
      </c>
      <c r="L41" s="361">
        <f>'[5]Р.2_ЕО Дніпра-ЗВЕДЕНА'!$M$14</f>
        <v>0.5</v>
      </c>
      <c r="M41" s="361">
        <f>'[5]Р.2_ЕО Дніпра-ЗВЕДЕНА'!$N$14</f>
        <v>0.5</v>
      </c>
      <c r="N41" s="362"/>
    </row>
    <row r="42" spans="1:14" s="249" customFormat="1" ht="47.25" customHeight="1" thickBot="1">
      <c r="A42" s="364" t="s">
        <v>163</v>
      </c>
      <c r="B42" s="365" t="s">
        <v>64</v>
      </c>
      <c r="C42" s="365" t="s">
        <v>164</v>
      </c>
      <c r="D42" s="368" t="s">
        <v>165</v>
      </c>
      <c r="E42" s="371">
        <f t="shared" si="3"/>
        <v>1800</v>
      </c>
      <c r="F42" s="372">
        <v>200</v>
      </c>
      <c r="G42" s="373">
        <v>200</v>
      </c>
      <c r="H42" s="373">
        <v>200</v>
      </c>
      <c r="I42" s="374">
        <v>200</v>
      </c>
      <c r="J42" s="375">
        <v>200</v>
      </c>
      <c r="K42" s="373">
        <v>200</v>
      </c>
      <c r="L42" s="373">
        <v>200</v>
      </c>
      <c r="M42" s="373">
        <v>200</v>
      </c>
      <c r="N42" s="374">
        <v>200</v>
      </c>
    </row>
    <row r="43" spans="1:14" s="249" customFormat="1" ht="110.25" customHeight="1" thickBot="1">
      <c r="A43" s="364" t="s">
        <v>166</v>
      </c>
      <c r="B43" s="365" t="s">
        <v>89</v>
      </c>
      <c r="C43" s="365" t="s">
        <v>167</v>
      </c>
      <c r="D43" s="381" t="s">
        <v>159</v>
      </c>
      <c r="E43" s="376">
        <f t="shared" si="3"/>
        <v>0.7</v>
      </c>
      <c r="F43" s="377">
        <f>'[7]5.ЕО Дніпра-ЗВЕДЕНА'!$F$14</f>
        <v>0.30000000000000004</v>
      </c>
      <c r="G43" s="378">
        <f>'[7]5.ЕО Дніпра-ЗВЕДЕНА'!$G$14</f>
        <v>0.2</v>
      </c>
      <c r="H43" s="378">
        <f>'[7]5.ЕО Дніпра-ЗВЕДЕНА'!$H$14</f>
        <v>0.2</v>
      </c>
      <c r="I43" s="379"/>
      <c r="J43" s="380"/>
      <c r="K43" s="378"/>
      <c r="L43" s="378"/>
      <c r="M43" s="378"/>
      <c r="N43" s="379"/>
    </row>
    <row r="44" spans="1:14" s="249" customFormat="1" ht="47.25" customHeight="1" thickBot="1">
      <c r="A44" s="364" t="s">
        <v>168</v>
      </c>
      <c r="B44" s="365" t="s">
        <v>66</v>
      </c>
      <c r="C44" s="365" t="s">
        <v>169</v>
      </c>
      <c r="D44" s="382" t="s">
        <v>143</v>
      </c>
      <c r="E44" s="383">
        <f t="shared" si="3"/>
        <v>39.505</v>
      </c>
      <c r="F44" s="384">
        <f>'[8]7.ЕО Дніпра-ЗВЕДЕНА'!$F$14</f>
        <v>5.220000000000001</v>
      </c>
      <c r="G44" s="385">
        <f>'[8]7.ЕО Дніпра-ЗВЕДЕНА'!$G$14</f>
        <v>5.7749999999999995</v>
      </c>
      <c r="H44" s="385">
        <f>'[8]7.ЕО Дніпра-ЗВЕДЕНА'!$H$14</f>
        <v>4.15</v>
      </c>
      <c r="I44" s="386">
        <f>'[8]7.ЕО Дніпра-ЗВЕДЕНА'!$I$14</f>
        <v>3.5600000000000005</v>
      </c>
      <c r="J44" s="384">
        <f>'[8]7.ЕО Дніпра-ЗВЕДЕНА'!$J$14</f>
        <v>5.859999999999999</v>
      </c>
      <c r="K44" s="385">
        <f>'[8]7.ЕО Дніпра-ЗВЕДЕНА'!$K$14</f>
        <v>5.34</v>
      </c>
      <c r="L44" s="385">
        <f>'[8]7.ЕО Дніпра-ЗВЕДЕНА'!$L$14</f>
        <v>5.1</v>
      </c>
      <c r="M44" s="385">
        <f>'[8]7.ЕО Дніпра-ЗВЕДЕНА'!$M$14</f>
        <v>2.8000000000000003</v>
      </c>
      <c r="N44" s="386">
        <f>'[8]7.ЕО Дніпра-ЗВЕДЕНА'!$N$14</f>
        <v>1.7000000000000002</v>
      </c>
    </row>
    <row r="45" spans="1:14" s="249" customFormat="1" ht="84" customHeight="1" thickBot="1">
      <c r="A45" s="364" t="s">
        <v>170</v>
      </c>
      <c r="B45" s="365" t="s">
        <v>93</v>
      </c>
      <c r="C45" s="365" t="s">
        <v>171</v>
      </c>
      <c r="D45" s="382" t="s">
        <v>141</v>
      </c>
      <c r="E45" s="369">
        <f t="shared" si="3"/>
        <v>3</v>
      </c>
      <c r="F45" s="370"/>
      <c r="G45" s="366">
        <v>3</v>
      </c>
      <c r="H45" s="366"/>
      <c r="I45" s="367"/>
      <c r="J45" s="370"/>
      <c r="K45" s="366"/>
      <c r="L45" s="366"/>
      <c r="M45" s="366"/>
      <c r="N45" s="367"/>
    </row>
    <row r="47" spans="1:10" s="444" customFormat="1" ht="15" customHeight="1">
      <c r="A47" s="445"/>
      <c r="B47" s="484" t="s">
        <v>225</v>
      </c>
      <c r="C47" s="484"/>
      <c r="D47" s="445"/>
      <c r="E47" s="445"/>
      <c r="F47" s="485"/>
      <c r="G47" s="485"/>
      <c r="I47" s="484" t="s">
        <v>224</v>
      </c>
      <c r="J47" s="484"/>
    </row>
  </sheetData>
  <sheetProtection password="CE28" sheet="1"/>
  <mergeCells count="38">
    <mergeCell ref="B37:N37"/>
    <mergeCell ref="B38:B41"/>
    <mergeCell ref="A38:A41"/>
    <mergeCell ref="I1:N1"/>
    <mergeCell ref="I2:N2"/>
    <mergeCell ref="B13:C13"/>
    <mergeCell ref="B21:C21"/>
    <mergeCell ref="B26:N26"/>
    <mergeCell ref="B27:B28"/>
    <mergeCell ref="B29:B30"/>
    <mergeCell ref="A27:A30"/>
    <mergeCell ref="B31:B32"/>
    <mergeCell ref="A31:A32"/>
    <mergeCell ref="B33:B36"/>
    <mergeCell ref="A33:A36"/>
    <mergeCell ref="B16:C16"/>
    <mergeCell ref="B17:C17"/>
    <mergeCell ref="B18:C18"/>
    <mergeCell ref="B19:C19"/>
    <mergeCell ref="B20:C20"/>
    <mergeCell ref="E9:E11"/>
    <mergeCell ref="B22:N22"/>
    <mergeCell ref="F9:N9"/>
    <mergeCell ref="D8:D11"/>
    <mergeCell ref="F10:I10"/>
    <mergeCell ref="J10:N10"/>
    <mergeCell ref="B14:C14"/>
    <mergeCell ref="B15:C15"/>
    <mergeCell ref="F47:G47"/>
    <mergeCell ref="I47:J47"/>
    <mergeCell ref="B47:C47"/>
    <mergeCell ref="A4:N4"/>
    <mergeCell ref="A5:N5"/>
    <mergeCell ref="A6:N6"/>
    <mergeCell ref="A8:A11"/>
    <mergeCell ref="B8:B11"/>
    <mergeCell ref="C8:C11"/>
    <mergeCell ref="E8:N8"/>
  </mergeCell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Аналітічний відділ</cp:lastModifiedBy>
  <cp:lastPrinted>2013-02-04T06:52:22Z</cp:lastPrinted>
  <dcterms:created xsi:type="dcterms:W3CDTF">2012-11-28T06:39:39Z</dcterms:created>
  <dcterms:modified xsi:type="dcterms:W3CDTF">2013-02-28T09:02:47Z</dcterms:modified>
  <cp:category/>
  <cp:version/>
  <cp:contentType/>
  <cp:contentStatus/>
</cp:coreProperties>
</file>